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ily Sales Report" sheetId="1" r:id="rId3"/>
    <sheet state="visible" name="Weekly Sales Report" sheetId="2" r:id="rId4"/>
    <sheet state="visible" name="Quarterly Sales Report" sheetId="3" r:id="rId5"/>
    <sheet state="visible" name="Annual Sales Revenue Report" sheetId="4" r:id="rId6"/>
    <sheet state="visible" name="Annual Sales Rep Activities Rep" sheetId="5" r:id="rId7"/>
  </sheets>
  <definedNames/>
  <calcPr/>
</workbook>
</file>

<file path=xl/sharedStrings.xml><?xml version="1.0" encoding="utf-8"?>
<sst xmlns="http://schemas.openxmlformats.org/spreadsheetml/2006/main" count="299" uniqueCount="103">
  <si>
    <t>Daily Sales Report</t>
  </si>
  <si>
    <t>Date: Jan. 01, 2022</t>
  </si>
  <si>
    <t>Time: 3:17 pm</t>
  </si>
  <si>
    <t>SKU/Product ID</t>
  </si>
  <si>
    <t>Description</t>
  </si>
  <si>
    <t>Quantity</t>
  </si>
  <si>
    <t>Price per Unit</t>
  </si>
  <si>
    <t>Sales Tax*</t>
  </si>
  <si>
    <t>Total</t>
  </si>
  <si>
    <t>3-in-1 Bedsheet Queen Size</t>
  </si>
  <si>
    <t>Pillow - Large</t>
  </si>
  <si>
    <t>Charger plate</t>
  </si>
  <si>
    <t>Dining set - 36 pcs</t>
  </si>
  <si>
    <t>Table cloth 6' round</t>
  </si>
  <si>
    <t>Grand Total</t>
  </si>
  <si>
    <t>*Modify the sales tax percentage accordingly</t>
  </si>
  <si>
    <t>Daily Sales Report - Blank Template</t>
  </si>
  <si>
    <t xml:space="preserve">Date: </t>
  </si>
  <si>
    <t xml:space="preserve">Time: </t>
  </si>
  <si>
    <t>Sales Tax</t>
  </si>
  <si>
    <t>Daily Sales Team Activity Report</t>
  </si>
  <si>
    <t>Sales Rep</t>
  </si>
  <si>
    <t>Number of Calls</t>
  </si>
  <si>
    <t>Product Demos</t>
  </si>
  <si>
    <t>Units Sold</t>
  </si>
  <si>
    <t>Total Revenue</t>
  </si>
  <si>
    <t>Jane Smith</t>
  </si>
  <si>
    <t>Julia Rogers</t>
  </si>
  <si>
    <t>Keisha Jackson</t>
  </si>
  <si>
    <t>Brian Smith</t>
  </si>
  <si>
    <t>Adam Rodriguez</t>
  </si>
  <si>
    <t>Daniel Kim</t>
  </si>
  <si>
    <t>Daily Sales Team Activity Report - Blank Template</t>
  </si>
  <si>
    <t>Weekly Product Sales Quota Report</t>
  </si>
  <si>
    <t>Salesperson/Team:</t>
  </si>
  <si>
    <t>Number of Units</t>
  </si>
  <si>
    <t>Product Description</t>
  </si>
  <si>
    <t>Monday</t>
  </si>
  <si>
    <t>Tuesday</t>
  </si>
  <si>
    <t>Wednesday</t>
  </si>
  <si>
    <t>Thursday</t>
  </si>
  <si>
    <t>Friday</t>
  </si>
  <si>
    <t>Saturday</t>
  </si>
  <si>
    <t>Total Units</t>
  </si>
  <si>
    <t>Weekly Quota</t>
  </si>
  <si>
    <t>Weekly Product Sales Quota Report - Blank Template</t>
  </si>
  <si>
    <t>Weekly Sales Activity Report by Salesperson</t>
  </si>
  <si>
    <t>Activity</t>
  </si>
  <si>
    <t>Details</t>
  </si>
  <si>
    <t>Actual Total</t>
  </si>
  <si>
    <t>Calls</t>
  </si>
  <si>
    <t>Outbound calls</t>
  </si>
  <si>
    <t>Product Demo</t>
  </si>
  <si>
    <t>5-minute demo</t>
  </si>
  <si>
    <t>Dining set</t>
  </si>
  <si>
    <t>From all products</t>
  </si>
  <si>
    <t>Weekly Sales Activity Report by Salesperson - Blank Template</t>
  </si>
  <si>
    <t>Weekly Team Sales Report per Activity*</t>
  </si>
  <si>
    <t>Activity: Calls</t>
  </si>
  <si>
    <t>Rep</t>
  </si>
  <si>
    <t>*Edit the activity accordingly</t>
  </si>
  <si>
    <t>Weekly Team Sales Report per Activity - Blank Template</t>
  </si>
  <si>
    <t xml:space="preserve">Activity: </t>
  </si>
  <si>
    <t>Quarterly Product Sales Quota Report</t>
  </si>
  <si>
    <t>Quarterly Quota</t>
  </si>
  <si>
    <t>Quarterly Product Sales Quota Report - Blank Template</t>
  </si>
  <si>
    <t>Quarterly Sales Activity Report by Salesperson</t>
  </si>
  <si>
    <t>Quarterly Sales Activity Report by Salesperson - Blank Template</t>
  </si>
  <si>
    <t>Quarterly Team Sales Report per Activity*</t>
  </si>
  <si>
    <t>Quarterly Total</t>
  </si>
  <si>
    <t>Quarterly Team Sales Report per Activity - Blank Template</t>
  </si>
  <si>
    <t>Sales Report Template - 1-Yr - Actuals</t>
  </si>
  <si>
    <t>2022 Totals</t>
  </si>
  <si>
    <t>Units in Pipeline - Actuals</t>
  </si>
  <si>
    <t xml:space="preserve">Conversion Rate </t>
  </si>
  <si>
    <t>Actual Units Sold</t>
  </si>
  <si>
    <t>Price per unit</t>
  </si>
  <si>
    <t>Actual Revenue</t>
  </si>
  <si>
    <t>1 Yr. Sales Quotas</t>
  </si>
  <si>
    <t>Units in Pipeline - Sales Quota</t>
  </si>
  <si>
    <t>Units Sold - Quota</t>
  </si>
  <si>
    <t>Sales Quota Revenue</t>
  </si>
  <si>
    <t>1 Yr. Sales Actuals vs. Quota Variance</t>
  </si>
  <si>
    <t>Units in Pipeline</t>
  </si>
  <si>
    <t>Revenue</t>
  </si>
  <si>
    <t>Total Number of units in the pipeline. To keep it simple, the assumption here is that there are 10k units in the pipeline each month</t>
  </si>
  <si>
    <t>This is the percentage of units in the pipeline that become sales, in this case, 30%. These are the products or units in your deals won.</t>
  </si>
  <si>
    <t>These are the number of units sold, the 30% in actual units. The formula is in the cells in this row (b3*b4).</t>
  </si>
  <si>
    <t>This is the price per unit of the product</t>
  </si>
  <si>
    <t>This is the revenue generated from the sale of the product. It's the price multiplied by the number of units sold. The formula is the cells in this row (b5*b6).</t>
  </si>
  <si>
    <t>Sales Report Template - 1-Yr Blank Template - Actual Sales</t>
  </si>
  <si>
    <t>1 Yr. Sales Quotas Blank Template</t>
  </si>
  <si>
    <t>1 Yr. Sales Actuals vs. Quota Variance Blank Template</t>
  </si>
  <si>
    <t>Total Sales Activities Report</t>
  </si>
  <si>
    <t>Number of Product Demos</t>
  </si>
  <si>
    <t>Number of Units Sold</t>
  </si>
  <si>
    <t xml:space="preserve"> Sales Activities Report by Salesperson</t>
  </si>
  <si>
    <t>Adam Rodriquez</t>
  </si>
  <si>
    <t>Total Number of Calls</t>
  </si>
  <si>
    <t>Total Number of Product Demos</t>
  </si>
  <si>
    <t>Total Number of Units Sold</t>
  </si>
  <si>
    <t>Revenue by Sales Rep</t>
  </si>
  <si>
    <t>Product Price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</si>
</sst>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.00"/>
    <numFmt numFmtId="165" formatCode="&quot;$&quot;#,##0"/>
    <numFmt numFmtId="166" formatCode="mmmm yyyy"/>
    <numFmt numFmtId="167" formatCode="mmm yyyy"/>
  </numFmts>
  <fonts count="11">
    <font>
      <sz val="10.0"/>
      <color rgb="FF000000"/>
      <name val="Arial"/>
    </font>
    <font>
      <b/>
      <color rgb="FFFFFFFF"/>
    </font>
    <font/>
    <font>
      <b/>
    </font>
    <font>
      <b/>
      <color rgb="FF000000"/>
    </font>
    <font>
      <color rgb="FFFFFFFF"/>
    </font>
    <font>
      <color rgb="FF2C5D81"/>
    </font>
    <font>
      <b/>
      <color rgb="FFFFFFFF"/>
      <name val="Arial"/>
    </font>
    <font>
      <name val="Arial"/>
    </font>
    <font>
      <b/>
      <name val="Arial"/>
    </font>
    <font>
      <color rgb="FFFFFFFF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2C5D81"/>
        <bgColor rgb="FF2C5D81"/>
      </patternFill>
    </fill>
    <fill>
      <patternFill patternType="solid">
        <fgColor rgb="FFA6BDCC"/>
        <bgColor rgb="FFA6BDCC"/>
      </patternFill>
    </fill>
    <fill>
      <patternFill patternType="solid">
        <fgColor rgb="FFEFF5F9"/>
        <bgColor rgb="FFEFF5F9"/>
      </patternFill>
    </fill>
    <fill>
      <patternFill patternType="solid">
        <fgColor rgb="FFFFD5C7"/>
        <bgColor rgb="FFFFD5C7"/>
      </patternFill>
    </fill>
    <fill>
      <patternFill patternType="solid">
        <fgColor rgb="FFF7F7F7"/>
        <bgColor rgb="FFF7F7F7"/>
      </patternFill>
    </fill>
    <fill>
      <patternFill patternType="solid">
        <fgColor rgb="FF9FC5E8"/>
        <bgColor rgb="FF9FC5E8"/>
      </patternFill>
    </fill>
    <fill>
      <patternFill patternType="solid">
        <fgColor rgb="FFC35021"/>
        <bgColor rgb="FFC35021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CFE2F3"/>
        <bgColor rgb="FFCFE2F3"/>
      </patternFill>
    </fill>
    <fill>
      <patternFill patternType="solid">
        <fgColor rgb="FF404F71"/>
        <bgColor rgb="FF404F71"/>
      </patternFill>
    </fill>
  </fills>
  <borders count="1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2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0" fillId="0" fontId="2" numFmtId="0" xfId="0" applyAlignment="1" applyFont="1">
      <alignment horizontal="left"/>
    </xf>
    <xf borderId="1" fillId="0" fontId="3" numFmtId="0" xfId="0" applyAlignment="1" applyBorder="1" applyFont="1">
      <alignment horizontal="left" readingOrder="0"/>
    </xf>
    <xf borderId="4" fillId="3" fontId="3" numFmtId="0" xfId="0" applyAlignment="1" applyBorder="1" applyFill="1" applyFont="1">
      <alignment horizontal="center" readingOrder="0"/>
    </xf>
    <xf borderId="4" fillId="0" fontId="2" numFmtId="0" xfId="0" applyAlignment="1" applyBorder="1" applyFont="1">
      <alignment horizontal="left" readingOrder="0"/>
    </xf>
    <xf borderId="4" fillId="0" fontId="2" numFmtId="0" xfId="0" applyAlignment="1" applyBorder="1" applyFont="1">
      <alignment horizontal="right" readingOrder="0"/>
    </xf>
    <xf borderId="4" fillId="0" fontId="2" numFmtId="164" xfId="0" applyAlignment="1" applyBorder="1" applyFont="1" applyNumberFormat="1">
      <alignment horizontal="right" readingOrder="0"/>
    </xf>
    <xf borderId="4" fillId="4" fontId="4" numFmtId="164" xfId="0" applyAlignment="1" applyBorder="1" applyFill="1" applyFont="1" applyNumberFormat="1">
      <alignment horizontal="right" readingOrder="0"/>
    </xf>
    <xf borderId="4" fillId="5" fontId="4" numFmtId="164" xfId="0" applyAlignment="1" applyBorder="1" applyFill="1" applyFont="1" applyNumberFormat="1">
      <alignment horizontal="right"/>
    </xf>
    <xf borderId="1" fillId="3" fontId="3" numFmtId="0" xfId="0" applyAlignment="1" applyBorder="1" applyFont="1">
      <alignment horizontal="left" readingOrder="0"/>
    </xf>
    <xf borderId="4" fillId="3" fontId="3" numFmtId="164" xfId="0" applyAlignment="1" applyBorder="1" applyFont="1" applyNumberFormat="1">
      <alignment horizontal="right"/>
    </xf>
    <xf borderId="4" fillId="3" fontId="4" numFmtId="164" xfId="0" applyAlignment="1" applyBorder="1" applyFont="1" applyNumberFormat="1">
      <alignment horizontal="right"/>
    </xf>
    <xf borderId="0" fillId="0" fontId="2" numFmtId="0" xfId="0" applyAlignment="1" applyFont="1">
      <alignment horizontal="left" readingOrder="0"/>
    </xf>
    <xf borderId="4" fillId="6" fontId="4" numFmtId="164" xfId="0" applyAlignment="1" applyBorder="1" applyFill="1" applyFont="1" applyNumberFormat="1">
      <alignment horizontal="right" readingOrder="0"/>
    </xf>
    <xf borderId="1" fillId="7" fontId="3" numFmtId="0" xfId="0" applyAlignment="1" applyBorder="1" applyFill="1" applyFont="1">
      <alignment horizontal="left" readingOrder="0"/>
    </xf>
    <xf borderId="4" fillId="7" fontId="3" numFmtId="164" xfId="0" applyAlignment="1" applyBorder="1" applyFont="1" applyNumberFormat="1">
      <alignment horizontal="right"/>
    </xf>
    <xf borderId="4" fillId="7" fontId="4" numFmtId="164" xfId="0" applyAlignment="1" applyBorder="1" applyFont="1" applyNumberFormat="1">
      <alignment horizontal="right"/>
    </xf>
    <xf borderId="1" fillId="8" fontId="1" numFmtId="0" xfId="0" applyAlignment="1" applyBorder="1" applyFill="1" applyFont="1">
      <alignment horizontal="center" readingOrder="0"/>
    </xf>
    <xf borderId="1" fillId="9" fontId="3" numFmtId="0" xfId="0" applyAlignment="1" applyBorder="1" applyFill="1" applyFont="1">
      <alignment horizontal="center" readingOrder="0"/>
    </xf>
    <xf borderId="4" fillId="0" fontId="2" numFmtId="0" xfId="0" applyAlignment="1" applyBorder="1" applyFont="1">
      <alignment horizontal="left" readingOrder="0"/>
    </xf>
    <xf borderId="4" fillId="0" fontId="2" numFmtId="0" xfId="0" applyAlignment="1" applyBorder="1" applyFont="1">
      <alignment horizontal="center" readingOrder="0"/>
    </xf>
    <xf borderId="4" fillId="0" fontId="2" numFmtId="165" xfId="0" applyAlignment="1" applyBorder="1" applyFont="1" applyNumberFormat="1">
      <alignment horizontal="right" readingOrder="0"/>
    </xf>
    <xf borderId="4" fillId="3" fontId="3" numFmtId="0" xfId="0" applyAlignment="1" applyBorder="1" applyFont="1">
      <alignment horizontal="left" readingOrder="0"/>
    </xf>
    <xf borderId="4" fillId="3" fontId="3" numFmtId="0" xfId="0" applyAlignment="1" applyBorder="1" applyFont="1">
      <alignment horizontal="center"/>
    </xf>
    <xf borderId="4" fillId="3" fontId="3" numFmtId="165" xfId="0" applyAlignment="1" applyBorder="1" applyFont="1" applyNumberFormat="1">
      <alignment horizontal="right"/>
    </xf>
    <xf borderId="4" fillId="10" fontId="3" numFmtId="0" xfId="0" applyAlignment="1" applyBorder="1" applyFill="1" applyFont="1">
      <alignment horizontal="center" readingOrder="0"/>
    </xf>
    <xf borderId="1" fillId="10" fontId="3" numFmtId="0" xfId="0" applyAlignment="1" applyBorder="1" applyFont="1">
      <alignment horizontal="center" readingOrder="0"/>
    </xf>
    <xf borderId="0" fillId="10" fontId="3" numFmtId="0" xfId="0" applyAlignment="1" applyFont="1">
      <alignment horizontal="center" readingOrder="0"/>
    </xf>
    <xf borderId="0" fillId="0" fontId="2" numFmtId="0" xfId="0" applyAlignment="1" applyFont="1">
      <alignment horizontal="center"/>
    </xf>
    <xf borderId="4" fillId="11" fontId="3" numFmtId="0" xfId="0" applyAlignment="1" applyBorder="1" applyFill="1" applyFont="1">
      <alignment horizontal="center" readingOrder="0"/>
    </xf>
    <xf borderId="4" fillId="5" fontId="3" numFmtId="0" xfId="0" applyAlignment="1" applyBorder="1" applyFont="1">
      <alignment horizontal="center" readingOrder="0"/>
    </xf>
    <xf borderId="4" fillId="0" fontId="2" numFmtId="0" xfId="0" applyAlignment="1" applyBorder="1" applyFont="1">
      <alignment readingOrder="0"/>
    </xf>
    <xf borderId="4" fillId="0" fontId="3" numFmtId="0" xfId="0" applyBorder="1" applyFont="1"/>
    <xf borderId="4" fillId="0" fontId="3" numFmtId="164" xfId="0" applyBorder="1" applyFont="1" applyNumberFormat="1"/>
    <xf borderId="1" fillId="3" fontId="3" numFmtId="0" xfId="0" applyAlignment="1" applyBorder="1" applyFont="1">
      <alignment readingOrder="0"/>
    </xf>
    <xf borderId="4" fillId="3" fontId="3" numFmtId="164" xfId="0" applyBorder="1" applyFont="1" applyNumberFormat="1"/>
    <xf borderId="4" fillId="3" fontId="2" numFmtId="164" xfId="0" applyBorder="1" applyFont="1" applyNumberFormat="1"/>
    <xf borderId="4" fillId="2" fontId="1" numFmtId="164" xfId="0" applyBorder="1" applyFont="1" applyNumberFormat="1"/>
    <xf borderId="0" fillId="0" fontId="5" numFmtId="0" xfId="0" applyFont="1"/>
    <xf borderId="0" fillId="0" fontId="3" numFmtId="0" xfId="0" applyFont="1"/>
    <xf borderId="4" fillId="11" fontId="3" numFmtId="0" xfId="0" applyAlignment="1" applyBorder="1" applyFont="1">
      <alignment readingOrder="0"/>
    </xf>
    <xf borderId="4" fillId="3" fontId="3" numFmtId="0" xfId="0" applyAlignment="1" applyBorder="1" applyFont="1">
      <alignment readingOrder="0"/>
    </xf>
    <xf borderId="4" fillId="0" fontId="3" numFmtId="0" xfId="0" applyAlignment="1" applyBorder="1" applyFont="1">
      <alignment readingOrder="0"/>
    </xf>
    <xf borderId="4" fillId="3" fontId="3" numFmtId="0" xfId="0" applyBorder="1" applyFont="1"/>
    <xf borderId="4" fillId="0" fontId="2" numFmtId="165" xfId="0" applyAlignment="1" applyBorder="1" applyFont="1" applyNumberFormat="1">
      <alignment readingOrder="0"/>
    </xf>
    <xf borderId="4" fillId="0" fontId="3" numFmtId="165" xfId="0" applyAlignment="1" applyBorder="1" applyFont="1" applyNumberFormat="1">
      <alignment readingOrder="0"/>
    </xf>
    <xf borderId="4" fillId="3" fontId="3" numFmtId="165" xfId="0" applyBorder="1" applyFont="1" applyNumberFormat="1"/>
    <xf borderId="4" fillId="0" fontId="2" numFmtId="0" xfId="0" applyBorder="1" applyFont="1"/>
    <xf borderId="1" fillId="12" fontId="1" numFmtId="0" xfId="0" applyAlignment="1" applyBorder="1" applyFill="1" applyFont="1">
      <alignment horizontal="center" readingOrder="0"/>
    </xf>
    <xf borderId="0" fillId="9" fontId="3" numFmtId="0" xfId="0" applyAlignment="1" applyFont="1">
      <alignment horizontal="center" readingOrder="0"/>
    </xf>
    <xf borderId="4" fillId="2" fontId="5" numFmtId="0" xfId="0" applyAlignment="1" applyBorder="1" applyFont="1">
      <alignment horizontal="center" readingOrder="0"/>
    </xf>
    <xf borderId="4" fillId="2" fontId="5" numFmtId="0" xfId="0" applyBorder="1" applyFont="1"/>
    <xf borderId="0" fillId="9" fontId="3" numFmtId="0" xfId="0" applyFont="1"/>
    <xf borderId="0" fillId="0" fontId="2" numFmtId="0" xfId="0" applyAlignment="1" applyFont="1">
      <alignment readingOrder="0"/>
    </xf>
    <xf borderId="4" fillId="2" fontId="1" numFmtId="0" xfId="0" applyAlignment="1" applyBorder="1" applyFont="1">
      <alignment horizontal="center" readingOrder="0"/>
    </xf>
    <xf borderId="4" fillId="5" fontId="3" numFmtId="166" xfId="0" applyAlignment="1" applyBorder="1" applyFont="1" applyNumberFormat="1">
      <alignment horizontal="center" readingOrder="0"/>
    </xf>
    <xf borderId="4" fillId="5" fontId="3" numFmtId="167" xfId="0" applyAlignment="1" applyBorder="1" applyFont="1" applyNumberFormat="1">
      <alignment horizontal="center" readingOrder="0"/>
    </xf>
    <xf borderId="4" fillId="12" fontId="1" numFmtId="0" xfId="0" applyAlignment="1" applyBorder="1" applyFont="1">
      <alignment horizontal="center" readingOrder="0"/>
    </xf>
    <xf borderId="4" fillId="12" fontId="5" numFmtId="0" xfId="0" applyAlignment="1" applyBorder="1" applyFont="1">
      <alignment readingOrder="0"/>
    </xf>
    <xf borderId="4" fillId="2" fontId="5" numFmtId="164" xfId="0" applyBorder="1" applyFont="1" applyNumberFormat="1"/>
    <xf borderId="4" fillId="12" fontId="5" numFmtId="0" xfId="0" applyBorder="1" applyFont="1"/>
    <xf borderId="4" fillId="12" fontId="1" numFmtId="164" xfId="0" applyBorder="1" applyFont="1" applyNumberFormat="1"/>
    <xf borderId="4" fillId="12" fontId="1" numFmtId="0" xfId="0" applyAlignment="1" applyBorder="1" applyFont="1">
      <alignment readingOrder="0"/>
    </xf>
    <xf borderId="4" fillId="2" fontId="1" numFmtId="0" xfId="0" applyBorder="1" applyFont="1"/>
    <xf borderId="0" fillId="9" fontId="2" numFmtId="0" xfId="0" applyAlignment="1" applyFont="1">
      <alignment readingOrder="0"/>
    </xf>
    <xf borderId="0" fillId="9" fontId="3" numFmtId="0" xfId="0" applyAlignment="1" applyFont="1">
      <alignment readingOrder="0"/>
    </xf>
    <xf borderId="4" fillId="12" fontId="1" numFmtId="165" xfId="0" applyAlignment="1" applyBorder="1" applyFont="1" applyNumberFormat="1">
      <alignment readingOrder="0"/>
    </xf>
    <xf borderId="4" fillId="2" fontId="1" numFmtId="165" xfId="0" applyBorder="1" applyFont="1" applyNumberFormat="1"/>
    <xf borderId="0" fillId="9" fontId="2" numFmtId="165" xfId="0" applyAlignment="1" applyFont="1" applyNumberFormat="1">
      <alignment readingOrder="0"/>
    </xf>
    <xf borderId="0" fillId="9" fontId="3" numFmtId="165" xfId="0" applyAlignment="1" applyFont="1" applyNumberFormat="1">
      <alignment readingOrder="0"/>
    </xf>
    <xf borderId="0" fillId="2" fontId="1" numFmtId="0" xfId="0" applyAlignment="1" applyFont="1">
      <alignment horizontal="center" readingOrder="0"/>
    </xf>
    <xf borderId="0" fillId="2" fontId="6" numFmtId="0" xfId="0" applyFont="1"/>
    <xf borderId="4" fillId="3" fontId="3" numFmtId="166" xfId="0" applyAlignment="1" applyBorder="1" applyFont="1" applyNumberFormat="1">
      <alignment horizontal="center" readingOrder="0"/>
    </xf>
    <xf borderId="4" fillId="4" fontId="3" numFmtId="0" xfId="0" applyAlignment="1" applyBorder="1" applyFont="1">
      <alignment readingOrder="0"/>
    </xf>
    <xf borderId="4" fillId="0" fontId="2" numFmtId="3" xfId="0" applyAlignment="1" applyBorder="1" applyFont="1" applyNumberFormat="1">
      <alignment readingOrder="0"/>
    </xf>
    <xf borderId="4" fillId="0" fontId="2" numFmtId="3" xfId="0" applyBorder="1" applyFont="1" applyNumberFormat="1"/>
    <xf borderId="4" fillId="0" fontId="2" numFmtId="9" xfId="0" applyAlignment="1" applyBorder="1" applyFont="1" applyNumberFormat="1">
      <alignment readingOrder="0"/>
    </xf>
    <xf borderId="4" fillId="4" fontId="3" numFmtId="3" xfId="0" applyAlignment="1" applyBorder="1" applyFont="1" applyNumberFormat="1">
      <alignment readingOrder="0"/>
    </xf>
    <xf borderId="0" fillId="0" fontId="2" numFmtId="3" xfId="0" applyFont="1" applyNumberFormat="1"/>
    <xf borderId="4" fillId="0" fontId="2" numFmtId="164" xfId="0" applyAlignment="1" applyBorder="1" applyFont="1" applyNumberFormat="1">
      <alignment readingOrder="0"/>
    </xf>
    <xf borderId="4" fillId="0" fontId="2" numFmtId="164" xfId="0" applyAlignment="1" applyBorder="1" applyFont="1" applyNumberFormat="1">
      <alignment readingOrder="0"/>
    </xf>
    <xf borderId="4" fillId="0" fontId="2" numFmtId="165" xfId="0" applyBorder="1" applyFont="1" applyNumberFormat="1"/>
    <xf borderId="0" fillId="2" fontId="7" numFmtId="0" xfId="0" applyAlignment="1" applyFont="1">
      <alignment horizontal="center" readingOrder="0" vertical="bottom"/>
    </xf>
    <xf borderId="5" fillId="2" fontId="8" numFmtId="0" xfId="0" applyAlignment="1" applyBorder="1" applyFont="1">
      <alignment vertical="bottom"/>
    </xf>
    <xf borderId="6" fillId="0" fontId="8" numFmtId="0" xfId="0" applyAlignment="1" applyBorder="1" applyFont="1">
      <alignment vertical="bottom"/>
    </xf>
    <xf borderId="7" fillId="4" fontId="9" numFmtId="0" xfId="0" applyAlignment="1" applyBorder="1" applyFont="1">
      <alignment readingOrder="0" vertical="bottom"/>
    </xf>
    <xf borderId="6" fillId="0" fontId="8" numFmtId="3" xfId="0" applyAlignment="1" applyBorder="1" applyFont="1" applyNumberFormat="1">
      <alignment horizontal="right" vertical="bottom"/>
    </xf>
    <xf borderId="6" fillId="0" fontId="8" numFmtId="3" xfId="0" applyAlignment="1" applyBorder="1" applyFont="1" applyNumberFormat="1">
      <alignment horizontal="right" readingOrder="0" vertical="bottom"/>
    </xf>
    <xf borderId="7" fillId="4" fontId="9" numFmtId="0" xfId="0" applyAlignment="1" applyBorder="1" applyFont="1">
      <alignment vertical="bottom"/>
    </xf>
    <xf borderId="6" fillId="0" fontId="8" numFmtId="9" xfId="0" applyAlignment="1" applyBorder="1" applyFont="1" applyNumberFormat="1">
      <alignment horizontal="right" vertical="bottom"/>
    </xf>
    <xf borderId="7" fillId="4" fontId="9" numFmtId="3" xfId="0" applyAlignment="1" applyBorder="1" applyFont="1" applyNumberFormat="1">
      <alignment readingOrder="0" vertical="bottom"/>
    </xf>
    <xf borderId="6" fillId="0" fontId="8" numFmtId="164" xfId="0" applyAlignment="1" applyBorder="1" applyFont="1" applyNumberFormat="1">
      <alignment horizontal="right" vertical="bottom"/>
    </xf>
    <xf borderId="6" fillId="0" fontId="8" numFmtId="164" xfId="0" applyAlignment="1" applyBorder="1" applyFont="1" applyNumberFormat="1">
      <alignment horizontal="right" vertical="bottom"/>
    </xf>
    <xf borderId="6" fillId="0" fontId="8" numFmtId="165" xfId="0" applyAlignment="1" applyBorder="1" applyFont="1" applyNumberFormat="1">
      <alignment horizontal="right" vertical="bottom"/>
    </xf>
    <xf borderId="5" fillId="2" fontId="10" numFmtId="0" xfId="0" applyAlignment="1" applyBorder="1" applyFont="1">
      <alignment vertical="bottom"/>
    </xf>
    <xf borderId="0" fillId="0" fontId="8" numFmtId="0" xfId="0" applyAlignment="1" applyFont="1">
      <alignment vertical="bottom"/>
    </xf>
    <xf borderId="6" fillId="0" fontId="8" numFmtId="10" xfId="0" applyAlignment="1" applyBorder="1" applyFont="1" applyNumberFormat="1">
      <alignment horizontal="right" vertical="bottom"/>
    </xf>
    <xf borderId="0" fillId="0" fontId="2" numFmtId="3" xfId="0" applyAlignment="1" applyFont="1" applyNumberFormat="1">
      <alignment readingOrder="0"/>
    </xf>
    <xf borderId="0" fillId="2" fontId="5" numFmtId="0" xfId="0" applyFont="1"/>
    <xf borderId="7" fillId="4" fontId="9" numFmtId="3" xfId="0" applyAlignment="1" applyBorder="1" applyFont="1" applyNumberFormat="1">
      <alignment vertical="bottom"/>
    </xf>
    <xf borderId="0" fillId="4" fontId="3" numFmtId="0" xfId="0" applyAlignment="1" applyFont="1">
      <alignment horizontal="right" readingOrder="0"/>
    </xf>
    <xf borderId="0" fillId="3" fontId="3" numFmtId="0" xfId="0" applyAlignment="1" applyFont="1">
      <alignment horizontal="left" readingOrder="0"/>
    </xf>
    <xf borderId="4" fillId="4" fontId="2" numFmtId="0" xfId="0" applyAlignment="1" applyBorder="1" applyFont="1">
      <alignment horizontal="right" readingOrder="0"/>
    </xf>
    <xf borderId="8" fillId="4" fontId="2" numFmtId="0" xfId="0" applyAlignment="1" applyBorder="1" applyFont="1">
      <alignment horizontal="right" readingOrder="0"/>
    </xf>
    <xf borderId="8" fillId="0" fontId="2" numFmtId="0" xfId="0" applyAlignment="1" applyBorder="1" applyFont="1">
      <alignment readingOrder="0"/>
    </xf>
    <xf borderId="8" fillId="0" fontId="2" numFmtId="0" xfId="0" applyBorder="1" applyFont="1"/>
    <xf borderId="9" fillId="3" fontId="3" numFmtId="0" xfId="0" applyAlignment="1" applyBorder="1" applyFont="1">
      <alignment readingOrder="0"/>
    </xf>
    <xf borderId="9" fillId="3" fontId="3" numFmtId="0" xfId="0" applyBorder="1" applyFont="1"/>
    <xf borderId="10" fillId="3" fontId="3" numFmtId="0" xfId="0" applyAlignment="1" applyBorder="1" applyFont="1">
      <alignment readingOrder="0"/>
    </xf>
    <xf borderId="11" fillId="3" fontId="3" numFmtId="0" xfId="0" applyBorder="1" applyFont="1"/>
    <xf borderId="12" fillId="3" fontId="3" numFmtId="0" xfId="0" applyBorder="1" applyFont="1"/>
    <xf borderId="8" fillId="0" fontId="2" numFmtId="165" xfId="0" applyAlignment="1" applyBorder="1" applyFont="1" applyNumberFormat="1">
      <alignment readingOrder="0"/>
    </xf>
    <xf borderId="8" fillId="0" fontId="2" numFmtId="165" xfId="0" applyBorder="1" applyFont="1" applyNumberFormat="1"/>
    <xf borderId="11" fillId="3" fontId="3" numFmtId="165" xfId="0" applyBorder="1" applyFont="1" applyNumberFormat="1"/>
    <xf borderId="12" fillId="3" fontId="3" numFmtId="165" xfId="0" applyBorder="1" applyFont="1" applyNumberFormat="1"/>
    <xf borderId="13" fillId="2" fontId="1" numFmtId="0" xfId="0" applyAlignment="1" applyBorder="1" applyFont="1">
      <alignment readingOrder="0"/>
    </xf>
    <xf borderId="13" fillId="0" fontId="2" numFmtId="165" xfId="0" applyAlignment="1" applyBorder="1" applyFont="1" applyNumberFormat="1">
      <alignment readingOrder="0"/>
    </xf>
    <xf borderId="13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Actual Units in Pipeline vs. Quota Units in Pipeline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'Annual Sales Revenue Report'!$A$3</c:f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'Annual Sales Revenue Report'!$B$2:$M$2</c:f>
            </c:strRef>
          </c:cat>
          <c:val>
            <c:numRef>
              <c:f>'Annual Sales Revenue Report'!$B$3:$M$3</c:f>
              <c:numCache/>
            </c:numRef>
          </c:val>
        </c:ser>
        <c:ser>
          <c:idx val="1"/>
          <c:order val="1"/>
          <c:tx>
            <c:strRef>
              <c:f>'Annual Sales Revenue Report'!$A$11</c:f>
            </c:strRef>
          </c:tx>
          <c:spPr>
            <a:solidFill>
              <a:srgbClr val="DB4437"/>
            </a:solidFill>
            <a:ln cmpd="sng">
              <a:solidFill>
                <a:srgbClr val="000000"/>
              </a:solidFill>
            </a:ln>
          </c:spPr>
          <c:cat>
            <c:strRef>
              <c:f>'Annual Sales Revenue Report'!$B$2:$M$2</c:f>
            </c:strRef>
          </c:cat>
          <c:val>
            <c:numRef>
              <c:f>'Annual Sales Revenue Report'!$B$11:$M$11</c:f>
              <c:numCache/>
            </c:numRef>
          </c:val>
        </c:ser>
        <c:axId val="508241083"/>
        <c:axId val="1551180609"/>
      </c:barChart>
      <c:catAx>
        <c:axId val="5082410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>Year 2022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551180609"/>
      </c:catAx>
      <c:valAx>
        <c:axId val="155118060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>Number of Units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508241083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EFF5F9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Units Sold - Actual vs. Units Sold - Quota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'Annual Sales Revenue Report'!$A$5</c:f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'Annual Sales Revenue Report'!$B$2:$M$2</c:f>
            </c:strRef>
          </c:cat>
          <c:val>
            <c:numRef>
              <c:f>'Annual Sales Revenue Report'!$B$5:$M$5</c:f>
              <c:numCache/>
            </c:numRef>
          </c:val>
        </c:ser>
        <c:ser>
          <c:idx val="1"/>
          <c:order val="1"/>
          <c:tx>
            <c:strRef>
              <c:f>'Annual Sales Revenue Report'!$A$13</c:f>
            </c:strRef>
          </c:tx>
          <c:spPr>
            <a:solidFill>
              <a:srgbClr val="DB4437"/>
            </a:solidFill>
            <a:ln cmpd="sng">
              <a:solidFill>
                <a:srgbClr val="000000"/>
              </a:solidFill>
            </a:ln>
          </c:spPr>
          <c:cat>
            <c:strRef>
              <c:f>'Annual Sales Revenue Report'!$B$2:$M$2</c:f>
            </c:strRef>
          </c:cat>
          <c:val>
            <c:numRef>
              <c:f>'Annual Sales Revenue Report'!$B$13:$M$13</c:f>
              <c:numCache/>
            </c:numRef>
          </c:val>
        </c:ser>
        <c:axId val="1713463464"/>
        <c:axId val="990729138"/>
      </c:barChart>
      <c:catAx>
        <c:axId val="1713463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>Year 2022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990729138"/>
      </c:catAx>
      <c:valAx>
        <c:axId val="99072913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>Number of Units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71346346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EFF5F9"/>
    </a:solidFill>
  </c:spPr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Actual Revenue vs. Revenue Quota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'Annual Sales Revenue Report'!$A$7</c:f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'Annual Sales Revenue Report'!$B$2:$M$2</c:f>
            </c:strRef>
          </c:cat>
          <c:val>
            <c:numRef>
              <c:f>'Annual Sales Revenue Report'!$B$7:$M$7</c:f>
              <c:numCache/>
            </c:numRef>
          </c:val>
        </c:ser>
        <c:ser>
          <c:idx val="1"/>
          <c:order val="1"/>
          <c:tx>
            <c:strRef>
              <c:f>'Annual Sales Revenue Report'!$A$15</c:f>
            </c:strRef>
          </c:tx>
          <c:spPr>
            <a:solidFill>
              <a:srgbClr val="DB4437"/>
            </a:solidFill>
            <a:ln cmpd="sng">
              <a:solidFill>
                <a:srgbClr val="000000"/>
              </a:solidFill>
            </a:ln>
          </c:spPr>
          <c:cat>
            <c:strRef>
              <c:f>'Annual Sales Revenue Report'!$B$2:$M$2</c:f>
            </c:strRef>
          </c:cat>
          <c:val>
            <c:numRef>
              <c:f>'Annual Sales Revenue Report'!$B$15:$M$15</c:f>
              <c:numCache/>
            </c:numRef>
          </c:val>
        </c:ser>
        <c:axId val="1537054979"/>
        <c:axId val="24426252"/>
      </c:barChart>
      <c:catAx>
        <c:axId val="15370549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>Month 2019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24426252"/>
      </c:catAx>
      <c:valAx>
        <c:axId val="2442625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>Total Revenue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537054979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EFF5F9"/>
    </a:solidFill>
  </c:spPr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  <a:r>
              <a:rPr b="0" i="0">
                <a:solidFill>
                  <a:srgbClr val="000000"/>
                </a:solidFill>
                <a:latin typeface="Roboto"/>
              </a:rPr>
              <a:t>Total Number of Calls By Month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'Annual Sales Rep Activities Rep'!$A$3</c:f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'Annual Sales Rep Activities Rep'!$B$2:$M$2</c:f>
            </c:strRef>
          </c:cat>
          <c:val>
            <c:numRef>
              <c:f>'Annual Sales Rep Activities Rep'!$B$3:$M$3</c:f>
              <c:numCache/>
            </c:numRef>
          </c:val>
        </c:ser>
        <c:axId val="951897514"/>
        <c:axId val="558284762"/>
      </c:barChart>
      <c:catAx>
        <c:axId val="95189751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sz="1200">
                    <a:solidFill>
                      <a:srgbClr val="000000"/>
                    </a:solidFill>
                    <a:latin typeface="Roboto"/>
                  </a:defRPr>
                </a:pPr>
                <a:r>
                  <a:rPr b="0" sz="1200">
                    <a:solidFill>
                      <a:srgbClr val="000000"/>
                    </a:solidFill>
                    <a:latin typeface="Roboto"/>
                  </a:rPr>
                  <a:t>Year 2022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558284762"/>
      </c:catAx>
      <c:valAx>
        <c:axId val="55828476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>Number of Calls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95189751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EFF5F9"/>
    </a:solidFill>
  </c:spPr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>
                <a:solidFill>
                  <a:srgbClr val="4A86E8"/>
                </a:solidFill>
                <a:latin typeface="Roboto"/>
              </a:defRPr>
            </a:pPr>
            <a:r>
              <a:rPr b="1">
                <a:solidFill>
                  <a:srgbClr val="4A86E8"/>
                </a:solidFill>
                <a:latin typeface="Roboto"/>
              </a:rPr>
              <a:t>Revenue By Sales Rep Report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tx>
            <c:strRef>
              <c:f>'Annual Sales Rep Activities Rep'!$A$40</c:f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'Annual Sales Rep Activities Rep'!$B$39</c:f>
            </c:strRef>
          </c:cat>
          <c:val>
            <c:numRef>
              <c:f>'Annual Sales Rep Activities Rep'!$B$40</c:f>
              <c:numCache/>
            </c:numRef>
          </c:val>
        </c:ser>
        <c:ser>
          <c:idx val="1"/>
          <c:order val="1"/>
          <c:tx>
            <c:strRef>
              <c:f>'Annual Sales Rep Activities Rep'!$A$41</c:f>
            </c:strRef>
          </c:tx>
          <c:spPr>
            <a:solidFill>
              <a:srgbClr val="DB4437"/>
            </a:solidFill>
            <a:ln cmpd="sng">
              <a:solidFill>
                <a:srgbClr val="000000"/>
              </a:solidFill>
            </a:ln>
          </c:spPr>
          <c:cat>
            <c:strRef>
              <c:f>'Annual Sales Rep Activities Rep'!$B$39</c:f>
            </c:strRef>
          </c:cat>
          <c:val>
            <c:numRef>
              <c:f>'Annual Sales Rep Activities Rep'!$B$41</c:f>
              <c:numCache/>
            </c:numRef>
          </c:val>
        </c:ser>
        <c:ser>
          <c:idx val="2"/>
          <c:order val="2"/>
          <c:tx>
            <c:strRef>
              <c:f>'Annual Sales Rep Activities Rep'!$A$42</c:f>
            </c:strRef>
          </c:tx>
          <c:spPr>
            <a:solidFill>
              <a:srgbClr val="F4B400"/>
            </a:solidFill>
            <a:ln cmpd="sng">
              <a:solidFill>
                <a:srgbClr val="000000"/>
              </a:solidFill>
            </a:ln>
          </c:spPr>
          <c:cat>
            <c:strRef>
              <c:f>'Annual Sales Rep Activities Rep'!$B$39</c:f>
            </c:strRef>
          </c:cat>
          <c:val>
            <c:numRef>
              <c:f>'Annual Sales Rep Activities Rep'!$B$42</c:f>
              <c:numCache/>
            </c:numRef>
          </c:val>
        </c:ser>
        <c:ser>
          <c:idx val="3"/>
          <c:order val="3"/>
          <c:tx>
            <c:strRef>
              <c:f>'Annual Sales Rep Activities Rep'!$A$43</c:f>
            </c:strRef>
          </c:tx>
          <c:spPr>
            <a:solidFill>
              <a:srgbClr val="0F9D58"/>
            </a:solidFill>
            <a:ln cmpd="sng">
              <a:solidFill>
                <a:srgbClr val="000000"/>
              </a:solidFill>
            </a:ln>
          </c:spPr>
          <c:cat>
            <c:strRef>
              <c:f>'Annual Sales Rep Activities Rep'!$B$39</c:f>
            </c:strRef>
          </c:cat>
          <c:val>
            <c:numRef>
              <c:f>'Annual Sales Rep Activities Rep'!$B$43</c:f>
              <c:numCache/>
            </c:numRef>
          </c:val>
        </c:ser>
        <c:ser>
          <c:idx val="4"/>
          <c:order val="4"/>
          <c:tx>
            <c:strRef>
              <c:f>'Annual Sales Rep Activities Rep'!$A$44</c:f>
            </c:strRef>
          </c:tx>
          <c:spPr>
            <a:solidFill>
              <a:srgbClr val="FF6D00"/>
            </a:solidFill>
            <a:ln cmpd="sng">
              <a:solidFill>
                <a:srgbClr val="000000"/>
              </a:solidFill>
            </a:ln>
          </c:spPr>
          <c:cat>
            <c:strRef>
              <c:f>'Annual Sales Rep Activities Rep'!$B$39</c:f>
            </c:strRef>
          </c:cat>
          <c:val>
            <c:numRef>
              <c:f>'Annual Sales Rep Activities Rep'!$B$44</c:f>
              <c:numCache/>
            </c:numRef>
          </c:val>
        </c:ser>
        <c:ser>
          <c:idx val="5"/>
          <c:order val="5"/>
          <c:tx>
            <c:strRef>
              <c:f>'Annual Sales Rep Activities Rep'!$A$45</c:f>
            </c:strRef>
          </c:tx>
          <c:spPr>
            <a:solidFill>
              <a:srgbClr val="46BDC6"/>
            </a:solidFill>
            <a:ln cmpd="sng">
              <a:solidFill>
                <a:srgbClr val="000000"/>
              </a:solidFill>
            </a:ln>
          </c:spPr>
          <c:cat>
            <c:strRef>
              <c:f>'Annual Sales Rep Activities Rep'!$B$39</c:f>
            </c:strRef>
          </c:cat>
          <c:val>
            <c:numRef>
              <c:f>'Annual Sales Rep Activities Rep'!$B$45</c:f>
              <c:numCache/>
            </c:numRef>
          </c:val>
        </c:ser>
        <c:axId val="392153587"/>
        <c:axId val="1338396717"/>
      </c:barChart>
      <c:catAx>
        <c:axId val="39215358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434343"/>
                    </a:solidFill>
                    <a:latin typeface="Roboto"/>
                  </a:defRPr>
                </a:pPr>
                <a:r>
                  <a:rPr b="0">
                    <a:solidFill>
                      <a:srgbClr val="434343"/>
                    </a:solidFill>
                    <a:latin typeface="Roboto"/>
                  </a:rPr>
                  <a:t>Month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338396717"/>
      </c:catAx>
      <c:valAx>
        <c:axId val="1338396717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434343"/>
                    </a:solidFill>
                    <a:latin typeface="Roboto"/>
                  </a:defRPr>
                </a:pPr>
                <a:r>
                  <a:rPr b="0">
                    <a:solidFill>
                      <a:srgbClr val="434343"/>
                    </a:solidFill>
                    <a:latin typeface="Roboto"/>
                  </a:rPr>
                  <a:t>Revenue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392153587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EFF5F9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1095375</xdr:colOff>
      <xdr:row>45</xdr:row>
      <xdr:rowOff>19050</xdr:rowOff>
    </xdr:from>
    <xdr:ext cx="2790825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180975</xdr:colOff>
      <xdr:row>57</xdr:row>
      <xdr:rowOff>180975</xdr:rowOff>
    </xdr:from>
    <xdr:ext cx="2790825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57</xdr:row>
      <xdr:rowOff>171450</xdr:rowOff>
    </xdr:from>
    <xdr:ext cx="2790825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21</xdr:row>
      <xdr:rowOff>171450</xdr:rowOff>
    </xdr:from>
    <xdr:ext cx="5962650" cy="353377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438150</xdr:colOff>
      <xdr:row>21</xdr:row>
      <xdr:rowOff>200025</xdr:rowOff>
    </xdr:from>
    <xdr:ext cx="6191250" cy="3533775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12</xdr:col>
      <xdr:colOff>161925</xdr:colOff>
      <xdr:row>22</xdr:row>
      <xdr:rowOff>38100</xdr:rowOff>
    </xdr:from>
    <xdr:ext cx="6562725" cy="4057650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0</xdr:col>
      <xdr:colOff>323850</xdr:colOff>
      <xdr:row>71</xdr:row>
      <xdr:rowOff>190500</xdr:rowOff>
    </xdr:from>
    <xdr:ext cx="2790825" cy="314325"/>
    <xdr:pic>
      <xdr:nvPicPr>
        <xdr:cNvPr id="0" name="image1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114300</xdr:colOff>
      <xdr:row>46</xdr:row>
      <xdr:rowOff>200025</xdr:rowOff>
    </xdr:from>
    <xdr:ext cx="6105525" cy="3771900"/>
    <xdr:graphicFrame>
      <xdr:nvGraphicFramePr>
        <xdr:cNvPr id="4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7</xdr:col>
      <xdr:colOff>504825</xdr:colOff>
      <xdr:row>46</xdr:row>
      <xdr:rowOff>200025</xdr:rowOff>
    </xdr:from>
    <xdr:ext cx="6305550" cy="3857625"/>
    <xdr:graphicFrame>
      <xdr:nvGraphicFramePr>
        <xdr:cNvPr id="5" name="Chart 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0</xdr:col>
      <xdr:colOff>85725</xdr:colOff>
      <xdr:row>68</xdr:row>
      <xdr:rowOff>76200</xdr:rowOff>
    </xdr:from>
    <xdr:ext cx="2790825" cy="314325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13"/>
    <col customWidth="1" min="2" max="2" width="25.75"/>
    <col customWidth="1" min="3" max="3" width="20.38"/>
    <col customWidth="1" min="4" max="4" width="16.0"/>
    <col customWidth="1" min="5" max="5" width="16.38"/>
    <col customWidth="1" min="6" max="6" width="13.13"/>
  </cols>
  <sheetData>
    <row r="1">
      <c r="A1" s="1" t="s">
        <v>0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>
      <c r="A2" s="5" t="s">
        <v>1</v>
      </c>
      <c r="B2" s="2"/>
      <c r="C2" s="2"/>
      <c r="D2" s="3"/>
      <c r="E2" s="5" t="s">
        <v>2</v>
      </c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>
      <c r="A4" s="7">
        <v>10005.0</v>
      </c>
      <c r="B4" s="7" t="s">
        <v>9</v>
      </c>
      <c r="C4" s="8">
        <v>1.0</v>
      </c>
      <c r="D4" s="9">
        <v>75.8</v>
      </c>
      <c r="E4" s="10">
        <f t="shared" ref="E4:E8" si="1">D4*0.0476</f>
        <v>3.60808</v>
      </c>
      <c r="F4" s="11">
        <f t="shared" ref="F4:F8" si="2">(C4*D4)</f>
        <v>75.8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>
      <c r="A5" s="7">
        <v>10006.0</v>
      </c>
      <c r="B5" s="7" t="s">
        <v>10</v>
      </c>
      <c r="C5" s="8">
        <v>2.0</v>
      </c>
      <c r="D5" s="9">
        <v>16.25</v>
      </c>
      <c r="E5" s="10">
        <f t="shared" si="1"/>
        <v>0.7735</v>
      </c>
      <c r="F5" s="11">
        <f t="shared" si="2"/>
        <v>32.5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>
      <c r="A6" s="7">
        <v>10007.0</v>
      </c>
      <c r="B6" s="7" t="s">
        <v>11</v>
      </c>
      <c r="C6" s="8">
        <v>1.0</v>
      </c>
      <c r="D6" s="9">
        <v>3.45</v>
      </c>
      <c r="E6" s="10">
        <f t="shared" si="1"/>
        <v>0.16422</v>
      </c>
      <c r="F6" s="11">
        <f t="shared" si="2"/>
        <v>3.45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>
      <c r="A7" s="7">
        <v>12005.0</v>
      </c>
      <c r="B7" s="7" t="s">
        <v>12</v>
      </c>
      <c r="C7" s="8">
        <v>1.0</v>
      </c>
      <c r="D7" s="9">
        <v>55.85</v>
      </c>
      <c r="E7" s="10">
        <f t="shared" si="1"/>
        <v>2.65846</v>
      </c>
      <c r="F7" s="11">
        <f t="shared" si="2"/>
        <v>55.85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>
      <c r="A8" s="7">
        <v>13987.0</v>
      </c>
      <c r="B8" s="7" t="s">
        <v>13</v>
      </c>
      <c r="C8" s="8">
        <v>1.0</v>
      </c>
      <c r="D8" s="9">
        <v>34.99</v>
      </c>
      <c r="E8" s="10">
        <f t="shared" si="1"/>
        <v>1.665524</v>
      </c>
      <c r="F8" s="11">
        <f t="shared" si="2"/>
        <v>34.99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>
      <c r="A9" s="12" t="s">
        <v>14</v>
      </c>
      <c r="B9" s="2"/>
      <c r="C9" s="2"/>
      <c r="D9" s="3"/>
      <c r="E9" s="13">
        <f t="shared" ref="E9:F9" si="3">SUM(E4:E8)</f>
        <v>8.869784</v>
      </c>
      <c r="F9" s="14">
        <f t="shared" si="3"/>
        <v>202.59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>
      <c r="A11" s="15" t="s">
        <v>15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>
      <c r="A12" s="15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>
      <c r="A13" s="1" t="s">
        <v>16</v>
      </c>
      <c r="B13" s="2"/>
      <c r="C13" s="2"/>
      <c r="D13" s="2"/>
      <c r="E13" s="2"/>
      <c r="F13" s="3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>
      <c r="A14" s="5" t="s">
        <v>17</v>
      </c>
      <c r="B14" s="2"/>
      <c r="C14" s="2"/>
      <c r="D14" s="3"/>
      <c r="E14" s="5" t="s">
        <v>18</v>
      </c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>
      <c r="A15" s="6" t="s">
        <v>3</v>
      </c>
      <c r="B15" s="6" t="s">
        <v>4</v>
      </c>
      <c r="C15" s="6" t="s">
        <v>5</v>
      </c>
      <c r="D15" s="6" t="s">
        <v>6</v>
      </c>
      <c r="E15" s="6" t="s">
        <v>19</v>
      </c>
      <c r="F15" s="6" t="s">
        <v>8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>
      <c r="A16" s="7"/>
      <c r="B16" s="7"/>
      <c r="C16" s="8"/>
      <c r="D16" s="9"/>
      <c r="E16" s="16">
        <f t="shared" ref="E16:E20" si="4">D16*0.0476</f>
        <v>0</v>
      </c>
      <c r="F16" s="11">
        <f t="shared" ref="F16:F20" si="5">(C16*D16)</f>
        <v>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>
      <c r="A17" s="7"/>
      <c r="B17" s="7"/>
      <c r="C17" s="8"/>
      <c r="D17" s="9"/>
      <c r="E17" s="16">
        <f t="shared" si="4"/>
        <v>0</v>
      </c>
      <c r="F17" s="11">
        <f t="shared" si="5"/>
        <v>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>
      <c r="A18" s="7"/>
      <c r="B18" s="7"/>
      <c r="C18" s="8"/>
      <c r="D18" s="9"/>
      <c r="E18" s="16">
        <f t="shared" si="4"/>
        <v>0</v>
      </c>
      <c r="F18" s="11">
        <f t="shared" si="5"/>
        <v>0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>
      <c r="A19" s="7"/>
      <c r="B19" s="7"/>
      <c r="C19" s="8"/>
      <c r="D19" s="9"/>
      <c r="E19" s="16">
        <f t="shared" si="4"/>
        <v>0</v>
      </c>
      <c r="F19" s="11">
        <f t="shared" si="5"/>
        <v>0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>
      <c r="A20" s="7"/>
      <c r="B20" s="7"/>
      <c r="C20" s="8"/>
      <c r="D20" s="9"/>
      <c r="E20" s="16">
        <f t="shared" si="4"/>
        <v>0</v>
      </c>
      <c r="F20" s="11">
        <f t="shared" si="5"/>
        <v>0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>
      <c r="A21" s="17" t="s">
        <v>14</v>
      </c>
      <c r="B21" s="2"/>
      <c r="C21" s="2"/>
      <c r="D21" s="3"/>
      <c r="E21" s="18">
        <f t="shared" ref="E21:F21" si="6">SUM(E16:E20)</f>
        <v>0</v>
      </c>
      <c r="F21" s="19">
        <f t="shared" si="6"/>
        <v>0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>
      <c r="A23" s="20" t="s">
        <v>20</v>
      </c>
      <c r="B23" s="2"/>
      <c r="C23" s="2"/>
      <c r="D23" s="2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>
      <c r="A24" s="21" t="s">
        <v>1</v>
      </c>
      <c r="B24" s="2"/>
      <c r="C24" s="2"/>
      <c r="D24" s="2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>
      <c r="A25" s="6" t="s">
        <v>21</v>
      </c>
      <c r="B25" s="6" t="s">
        <v>22</v>
      </c>
      <c r="C25" s="6" t="s">
        <v>23</v>
      </c>
      <c r="D25" s="6" t="s">
        <v>24</v>
      </c>
      <c r="E25" s="6" t="s">
        <v>25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>
      <c r="A26" s="22" t="s">
        <v>26</v>
      </c>
      <c r="B26" s="23">
        <v>4.0</v>
      </c>
      <c r="C26" s="23">
        <v>4.0</v>
      </c>
      <c r="D26" s="23">
        <v>1.0</v>
      </c>
      <c r="E26" s="24">
        <v>2000.0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>
      <c r="A27" s="7" t="s">
        <v>27</v>
      </c>
      <c r="B27" s="23">
        <v>5.0</v>
      </c>
      <c r="C27" s="23">
        <v>6.0</v>
      </c>
      <c r="D27" s="23">
        <v>2.0</v>
      </c>
      <c r="E27" s="24">
        <v>3000.0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>
      <c r="A28" s="22" t="s">
        <v>28</v>
      </c>
      <c r="B28" s="23">
        <v>6.0</v>
      </c>
      <c r="C28" s="23">
        <v>7.0</v>
      </c>
      <c r="D28" s="23">
        <v>3.0</v>
      </c>
      <c r="E28" s="24">
        <v>4000.0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>
      <c r="A29" s="7" t="s">
        <v>29</v>
      </c>
      <c r="B29" s="23">
        <v>7.0</v>
      </c>
      <c r="C29" s="23">
        <v>9.0</v>
      </c>
      <c r="D29" s="23">
        <v>1.0</v>
      </c>
      <c r="E29" s="24">
        <v>2000.0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>
      <c r="A30" s="7" t="s">
        <v>30</v>
      </c>
      <c r="B30" s="23">
        <v>7.0</v>
      </c>
      <c r="C30" s="23">
        <v>7.0</v>
      </c>
      <c r="D30" s="23">
        <v>2.0</v>
      </c>
      <c r="E30" s="24">
        <v>3000.0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>
      <c r="A31" s="7" t="s">
        <v>31</v>
      </c>
      <c r="B31" s="23">
        <v>8.0</v>
      </c>
      <c r="C31" s="23">
        <v>11.0</v>
      </c>
      <c r="D31" s="23">
        <v>3.0</v>
      </c>
      <c r="E31" s="24">
        <v>4000.0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>
      <c r="A32" s="25" t="s">
        <v>14</v>
      </c>
      <c r="B32" s="26">
        <f t="shared" ref="B32:E32" si="7">SUM(B26:B31)</f>
        <v>37</v>
      </c>
      <c r="C32" s="26">
        <f t="shared" si="7"/>
        <v>44</v>
      </c>
      <c r="D32" s="26">
        <f t="shared" si="7"/>
        <v>12</v>
      </c>
      <c r="E32" s="27">
        <f t="shared" si="7"/>
        <v>18000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>
      <c r="A34" s="20" t="s">
        <v>32</v>
      </c>
      <c r="B34" s="2"/>
      <c r="C34" s="2"/>
      <c r="D34" s="2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>
      <c r="A35" s="21" t="s">
        <v>17</v>
      </c>
      <c r="B35" s="2"/>
      <c r="C35" s="2"/>
      <c r="D35" s="2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>
      <c r="A36" s="6" t="s">
        <v>21</v>
      </c>
      <c r="B36" s="6" t="s">
        <v>22</v>
      </c>
      <c r="C36" s="6" t="s">
        <v>23</v>
      </c>
      <c r="D36" s="6" t="s">
        <v>24</v>
      </c>
      <c r="E36" s="6" t="s">
        <v>25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>
      <c r="A37" s="22"/>
      <c r="B37" s="23"/>
      <c r="C37" s="23"/>
      <c r="D37" s="23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>
      <c r="A38" s="7"/>
      <c r="B38" s="23"/>
      <c r="C38" s="23"/>
      <c r="D38" s="23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>
      <c r="A39" s="22"/>
      <c r="B39" s="23"/>
      <c r="C39" s="23"/>
      <c r="D39" s="23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>
      <c r="A40" s="7"/>
      <c r="B40" s="23"/>
      <c r="C40" s="23"/>
      <c r="D40" s="23"/>
      <c r="E40" s="2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>
      <c r="A41" s="7"/>
      <c r="B41" s="23"/>
      <c r="C41" s="23"/>
      <c r="D41" s="23"/>
      <c r="E41" s="2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>
      <c r="A42" s="7"/>
      <c r="B42" s="23"/>
      <c r="C42" s="23"/>
      <c r="D42" s="23"/>
      <c r="E42" s="2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>
      <c r="A43" s="25" t="s">
        <v>14</v>
      </c>
      <c r="B43" s="26">
        <f t="shared" ref="B43:E43" si="8">SUM(B37:B42)</f>
        <v>0</v>
      </c>
      <c r="C43" s="26">
        <f t="shared" si="8"/>
        <v>0</v>
      </c>
      <c r="D43" s="26">
        <f t="shared" si="8"/>
        <v>0</v>
      </c>
      <c r="E43" s="27">
        <f t="shared" si="8"/>
        <v>0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>
      <c r="A46" s="4"/>
      <c r="B46" s="4"/>
      <c r="C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>
      <c r="A47" s="4"/>
      <c r="B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  <row r="100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</row>
  </sheetData>
  <mergeCells count="13">
    <mergeCell ref="A21:D21"/>
    <mergeCell ref="A23:E23"/>
    <mergeCell ref="A24:E24"/>
    <mergeCell ref="A34:E34"/>
    <mergeCell ref="A35:E35"/>
    <mergeCell ref="C46:E47"/>
    <mergeCell ref="A1:F1"/>
    <mergeCell ref="A2:D2"/>
    <mergeCell ref="E2:F2"/>
    <mergeCell ref="A9:D9"/>
    <mergeCell ref="A13:F13"/>
    <mergeCell ref="A14:D14"/>
    <mergeCell ref="E14:F1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22.88"/>
    <col customWidth="1" min="4" max="5" width="10.38"/>
    <col customWidth="1" min="6" max="6" width="11.13"/>
    <col customWidth="1" min="7" max="7" width="10.38"/>
    <col customWidth="1" min="8" max="8" width="9.38"/>
    <col customWidth="1" min="9" max="9" width="13.13"/>
  </cols>
  <sheetData>
    <row r="1">
      <c r="A1" s="1" t="s">
        <v>33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>
      <c r="A2" s="28" t="s">
        <v>34</v>
      </c>
      <c r="B2" s="29"/>
      <c r="C2" s="3"/>
      <c r="D2" s="30" t="s">
        <v>35</v>
      </c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</row>
    <row r="3">
      <c r="A3" s="32" t="s">
        <v>3</v>
      </c>
      <c r="B3" s="6" t="s">
        <v>36</v>
      </c>
      <c r="C3" s="6" t="s">
        <v>6</v>
      </c>
      <c r="D3" s="33" t="s">
        <v>37</v>
      </c>
      <c r="E3" s="33" t="s">
        <v>38</v>
      </c>
      <c r="F3" s="33" t="s">
        <v>39</v>
      </c>
      <c r="G3" s="33" t="s">
        <v>40</v>
      </c>
      <c r="H3" s="33" t="s">
        <v>41</v>
      </c>
      <c r="I3" s="33" t="s">
        <v>42</v>
      </c>
      <c r="J3" s="33" t="s">
        <v>43</v>
      </c>
      <c r="K3" s="33" t="s">
        <v>44</v>
      </c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>
      <c r="A4" s="7">
        <v>10005.0</v>
      </c>
      <c r="B4" s="7" t="s">
        <v>9</v>
      </c>
      <c r="C4" s="9">
        <v>75.8</v>
      </c>
      <c r="D4" s="34">
        <v>10.0</v>
      </c>
      <c r="E4" s="34">
        <v>10.0</v>
      </c>
      <c r="F4" s="34">
        <v>10.0</v>
      </c>
      <c r="G4" s="34">
        <v>10.0</v>
      </c>
      <c r="H4" s="34">
        <v>12.0</v>
      </c>
      <c r="I4" s="34">
        <v>12.0</v>
      </c>
      <c r="J4" s="35">
        <f t="shared" ref="J4:J8" si="1">SUM(D4:I4)</f>
        <v>64</v>
      </c>
      <c r="K4" s="36">
        <f t="shared" ref="K4:K8" si="2">C4*J4</f>
        <v>4851.2</v>
      </c>
    </row>
    <row r="5">
      <c r="A5" s="7">
        <v>10006.0</v>
      </c>
      <c r="B5" s="7" t="s">
        <v>10</v>
      </c>
      <c r="C5" s="9">
        <v>16.25</v>
      </c>
      <c r="D5" s="34">
        <v>20.0</v>
      </c>
      <c r="E5" s="34">
        <v>20.0</v>
      </c>
      <c r="F5" s="34">
        <v>20.0</v>
      </c>
      <c r="G5" s="34">
        <v>20.0</v>
      </c>
      <c r="H5" s="34">
        <v>24.0</v>
      </c>
      <c r="I5" s="34">
        <v>24.0</v>
      </c>
      <c r="J5" s="35">
        <f t="shared" si="1"/>
        <v>128</v>
      </c>
      <c r="K5" s="36">
        <f t="shared" si="2"/>
        <v>2080</v>
      </c>
    </row>
    <row r="6">
      <c r="A6" s="7">
        <v>10007.0</v>
      </c>
      <c r="B6" s="7" t="s">
        <v>11</v>
      </c>
      <c r="C6" s="9">
        <v>3.45</v>
      </c>
      <c r="D6" s="34">
        <v>5.0</v>
      </c>
      <c r="E6" s="34">
        <v>5.0</v>
      </c>
      <c r="F6" s="34">
        <v>5.0</v>
      </c>
      <c r="G6" s="34">
        <v>5.0</v>
      </c>
      <c r="H6" s="34">
        <v>7.0</v>
      </c>
      <c r="I6" s="34">
        <v>7.0</v>
      </c>
      <c r="J6" s="35">
        <f t="shared" si="1"/>
        <v>34</v>
      </c>
      <c r="K6" s="36">
        <f t="shared" si="2"/>
        <v>117.3</v>
      </c>
    </row>
    <row r="7">
      <c r="A7" s="7">
        <v>12005.0</v>
      </c>
      <c r="B7" s="7" t="s">
        <v>12</v>
      </c>
      <c r="C7" s="9">
        <v>55.85</v>
      </c>
      <c r="D7" s="34">
        <v>3.0</v>
      </c>
      <c r="E7" s="34">
        <v>3.0</v>
      </c>
      <c r="F7" s="34">
        <v>3.0</v>
      </c>
      <c r="G7" s="34">
        <v>3.0</v>
      </c>
      <c r="H7" s="34">
        <v>5.0</v>
      </c>
      <c r="I7" s="34">
        <v>5.0</v>
      </c>
      <c r="J7" s="35">
        <f t="shared" si="1"/>
        <v>22</v>
      </c>
      <c r="K7" s="36">
        <f t="shared" si="2"/>
        <v>1228.7</v>
      </c>
    </row>
    <row r="8">
      <c r="A8" s="7">
        <v>13987.0</v>
      </c>
      <c r="B8" s="7" t="s">
        <v>13</v>
      </c>
      <c r="C8" s="9">
        <v>34.99</v>
      </c>
      <c r="D8" s="34">
        <v>5.0</v>
      </c>
      <c r="E8" s="34">
        <v>5.0</v>
      </c>
      <c r="F8" s="34">
        <v>5.0</v>
      </c>
      <c r="G8" s="34">
        <v>5.0</v>
      </c>
      <c r="H8" s="34">
        <v>7.0</v>
      </c>
      <c r="I8" s="34">
        <v>7.0</v>
      </c>
      <c r="J8" s="35">
        <f t="shared" si="1"/>
        <v>34</v>
      </c>
      <c r="K8" s="36">
        <f t="shared" si="2"/>
        <v>1189.66</v>
      </c>
    </row>
    <row r="9">
      <c r="A9" s="37" t="s">
        <v>14</v>
      </c>
      <c r="B9" s="2"/>
      <c r="C9" s="3"/>
      <c r="D9" s="38">
        <f>(C4*D4)+(C5*D5)+(C6*D6)+(C7*D7)+(C8*D8)</f>
        <v>1442.75</v>
      </c>
      <c r="E9" s="38">
        <f>(C4*E4)+(C5*E5)+(C6*E6)+(C7*E7)+(C8*E8)</f>
        <v>1442.75</v>
      </c>
      <c r="F9" s="38">
        <f>(C4*F4)+(C5*F5)+(C6*F6)+(C7*F7)+(C8*F8)</f>
        <v>1442.75</v>
      </c>
      <c r="G9" s="38">
        <f>(C4*G4)+(C5*G5)+(C6*G6)+(C7*G7)+(C8*G8)</f>
        <v>1442.75</v>
      </c>
      <c r="H9" s="38">
        <f>(C4*H4)+(C5*H5)+(C6*H6)+(C7*H7)+(C8*H8)</f>
        <v>1847.93</v>
      </c>
      <c r="I9" s="38">
        <f>(C4*I4)+(C5*I5)+(C6*I6)+(C7*I7)+(C8*I8)</f>
        <v>1847.93</v>
      </c>
      <c r="J9" s="39">
        <f>(C4*J4)+(C5*J5)+(C6*J6)+(C7*J7)+(C8*J8)</f>
        <v>9466.86</v>
      </c>
      <c r="K9" s="40">
        <f>SUM(K4:K8)</f>
        <v>9466.86</v>
      </c>
      <c r="L9" s="41"/>
    </row>
    <row r="11">
      <c r="A11" s="1" t="s">
        <v>45</v>
      </c>
      <c r="B11" s="2"/>
      <c r="C11" s="2"/>
      <c r="D11" s="2"/>
      <c r="E11" s="2"/>
      <c r="F11" s="2"/>
      <c r="G11" s="2"/>
      <c r="H11" s="2"/>
      <c r="I11" s="2"/>
      <c r="J11" s="2"/>
      <c r="K11" s="3"/>
    </row>
    <row r="12">
      <c r="A12" s="28" t="s">
        <v>34</v>
      </c>
      <c r="B12" s="29"/>
      <c r="C12" s="3"/>
      <c r="D12" s="30" t="s">
        <v>35</v>
      </c>
    </row>
    <row r="13">
      <c r="A13" s="32" t="s">
        <v>3</v>
      </c>
      <c r="B13" s="6" t="s">
        <v>36</v>
      </c>
      <c r="C13" s="6" t="s">
        <v>6</v>
      </c>
      <c r="D13" s="33" t="s">
        <v>37</v>
      </c>
      <c r="E13" s="33" t="s">
        <v>38</v>
      </c>
      <c r="F13" s="33" t="s">
        <v>39</v>
      </c>
      <c r="G13" s="33" t="s">
        <v>40</v>
      </c>
      <c r="H13" s="33" t="s">
        <v>41</v>
      </c>
      <c r="I13" s="33" t="s">
        <v>42</v>
      </c>
      <c r="J13" s="33" t="s">
        <v>43</v>
      </c>
      <c r="K13" s="33" t="s">
        <v>44</v>
      </c>
    </row>
    <row r="14">
      <c r="A14" s="7"/>
      <c r="B14" s="7"/>
      <c r="C14" s="9"/>
      <c r="D14" s="34"/>
      <c r="E14" s="34"/>
      <c r="F14" s="34"/>
      <c r="G14" s="34"/>
      <c r="H14" s="34"/>
      <c r="I14" s="34"/>
      <c r="J14" s="35"/>
      <c r="K14" s="36">
        <f t="shared" ref="K14:K18" si="3">C14*J14</f>
        <v>0</v>
      </c>
    </row>
    <row r="15">
      <c r="A15" s="7"/>
      <c r="B15" s="7"/>
      <c r="C15" s="9"/>
      <c r="D15" s="34"/>
      <c r="E15" s="34"/>
      <c r="F15" s="34"/>
      <c r="G15" s="34"/>
      <c r="H15" s="34"/>
      <c r="I15" s="34"/>
      <c r="J15" s="35"/>
      <c r="K15" s="36">
        <f t="shared" si="3"/>
        <v>0</v>
      </c>
    </row>
    <row r="16">
      <c r="A16" s="7"/>
      <c r="B16" s="7"/>
      <c r="C16" s="9"/>
      <c r="D16" s="34"/>
      <c r="E16" s="34"/>
      <c r="F16" s="34"/>
      <c r="G16" s="34"/>
      <c r="H16" s="34"/>
      <c r="I16" s="34"/>
      <c r="J16" s="35"/>
      <c r="K16" s="36">
        <f t="shared" si="3"/>
        <v>0</v>
      </c>
    </row>
    <row r="17">
      <c r="A17" s="7"/>
      <c r="B17" s="7"/>
      <c r="C17" s="9"/>
      <c r="D17" s="34"/>
      <c r="E17" s="34"/>
      <c r="F17" s="34"/>
      <c r="G17" s="34"/>
      <c r="H17" s="34"/>
      <c r="I17" s="34"/>
      <c r="J17" s="35"/>
      <c r="K17" s="36">
        <f t="shared" si="3"/>
        <v>0</v>
      </c>
    </row>
    <row r="18">
      <c r="A18" s="7"/>
      <c r="B18" s="7"/>
      <c r="C18" s="9"/>
      <c r="D18" s="34"/>
      <c r="E18" s="34"/>
      <c r="F18" s="34"/>
      <c r="G18" s="34"/>
      <c r="H18" s="34"/>
      <c r="I18" s="34"/>
      <c r="J18" s="35"/>
      <c r="K18" s="36">
        <f t="shared" si="3"/>
        <v>0</v>
      </c>
    </row>
    <row r="19">
      <c r="A19" s="37" t="s">
        <v>14</v>
      </c>
      <c r="B19" s="2"/>
      <c r="C19" s="3"/>
      <c r="D19" s="38">
        <f>(C14*D14)+(C15*D15)+(C16*D16)+(C17*D17)+(C18*D18)</f>
        <v>0</v>
      </c>
      <c r="E19" s="38">
        <f>(C14*E14)+(C15*E15)+(C16*E16)+(C17*E17)+(C18*E18)</f>
        <v>0</v>
      </c>
      <c r="F19" s="38">
        <f>(C14*F14)+(C15*F15)+(C16*F16)+(C17*F17)+(C18*F18)</f>
        <v>0</v>
      </c>
      <c r="G19" s="38">
        <f>(C14*G14)+(C15*G15)+(C16*G16)+(C17*G17)+(C18*G18)</f>
        <v>0</v>
      </c>
      <c r="H19" s="38">
        <f>(C14*H14)+(C15*H15)+(C16*H16)+(C17*H17)+(C18*H18)</f>
        <v>0</v>
      </c>
      <c r="I19" s="38">
        <f>(C14*I14)+(C15*I15)+(C16*I16)+(C17*I17)+(C18*I18)</f>
        <v>0</v>
      </c>
      <c r="J19" s="39">
        <f>(C14*J14)+(C15*J15)+(C16*J16)+(C17*J17)+(C18*J18)</f>
        <v>0</v>
      </c>
      <c r="K19" s="40">
        <f>SUM(K14:K18)</f>
        <v>0</v>
      </c>
    </row>
    <row r="21">
      <c r="A21" s="20" t="s">
        <v>46</v>
      </c>
      <c r="B21" s="2"/>
      <c r="C21" s="2"/>
      <c r="D21" s="2"/>
      <c r="E21" s="2"/>
      <c r="F21" s="2"/>
      <c r="G21" s="2"/>
      <c r="H21" s="2"/>
      <c r="I21" s="2"/>
      <c r="J21" s="3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</row>
    <row r="22">
      <c r="A22" s="43" t="s">
        <v>47</v>
      </c>
      <c r="B22" s="44" t="s">
        <v>48</v>
      </c>
      <c r="C22" s="33" t="s">
        <v>37</v>
      </c>
      <c r="D22" s="33" t="s">
        <v>38</v>
      </c>
      <c r="E22" s="33" t="s">
        <v>39</v>
      </c>
      <c r="F22" s="33" t="s">
        <v>40</v>
      </c>
      <c r="G22" s="33" t="s">
        <v>41</v>
      </c>
      <c r="H22" s="33" t="s">
        <v>42</v>
      </c>
      <c r="I22" s="6" t="s">
        <v>44</v>
      </c>
      <c r="J22" s="6" t="s">
        <v>49</v>
      </c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</row>
    <row r="23">
      <c r="A23" s="45" t="s">
        <v>50</v>
      </c>
      <c r="B23" s="34" t="s">
        <v>51</v>
      </c>
      <c r="C23" s="34">
        <v>5.0</v>
      </c>
      <c r="D23" s="34">
        <v>8.0</v>
      </c>
      <c r="E23" s="34">
        <v>8.0</v>
      </c>
      <c r="F23" s="34">
        <v>10.0</v>
      </c>
      <c r="G23" s="34">
        <v>12.0</v>
      </c>
      <c r="H23" s="34">
        <v>10.0</v>
      </c>
      <c r="I23" s="45">
        <v>50.0</v>
      </c>
      <c r="J23" s="46">
        <f t="shared" ref="J23:J26" si="4">SUM(C23:H23)</f>
        <v>53</v>
      </c>
    </row>
    <row r="24">
      <c r="A24" s="45" t="s">
        <v>52</v>
      </c>
      <c r="B24" s="34" t="s">
        <v>53</v>
      </c>
      <c r="C24" s="34">
        <v>1.0</v>
      </c>
      <c r="D24" s="34">
        <v>1.0</v>
      </c>
      <c r="E24" s="34">
        <v>3.0</v>
      </c>
      <c r="F24" s="34">
        <v>2.0</v>
      </c>
      <c r="G24" s="34">
        <v>3.0</v>
      </c>
      <c r="H24" s="34">
        <v>1.0</v>
      </c>
      <c r="I24" s="45">
        <v>10.0</v>
      </c>
      <c r="J24" s="46">
        <f t="shared" si="4"/>
        <v>11</v>
      </c>
      <c r="N24" s="41"/>
    </row>
    <row r="25">
      <c r="A25" s="45" t="s">
        <v>24</v>
      </c>
      <c r="B25" s="34" t="s">
        <v>54</v>
      </c>
      <c r="C25" s="34">
        <v>10.0</v>
      </c>
      <c r="D25" s="34">
        <v>7.0</v>
      </c>
      <c r="E25" s="34">
        <v>7.0</v>
      </c>
      <c r="F25" s="34">
        <v>12.0</v>
      </c>
      <c r="G25" s="34">
        <v>8.0</v>
      </c>
      <c r="H25" s="34">
        <v>10.0</v>
      </c>
      <c r="I25" s="45">
        <v>50.0</v>
      </c>
      <c r="J25" s="46">
        <f t="shared" si="4"/>
        <v>54</v>
      </c>
    </row>
    <row r="26">
      <c r="A26" s="45" t="s">
        <v>25</v>
      </c>
      <c r="B26" s="34" t="s">
        <v>55</v>
      </c>
      <c r="C26" s="47">
        <v>2000.0</v>
      </c>
      <c r="D26" s="47">
        <v>1000.0</v>
      </c>
      <c r="E26" s="47">
        <v>2000.0</v>
      </c>
      <c r="F26" s="47">
        <v>2500.0</v>
      </c>
      <c r="G26" s="47">
        <v>3000.0</v>
      </c>
      <c r="H26" s="47">
        <v>1500.0</v>
      </c>
      <c r="I26" s="48">
        <v>10000.0</v>
      </c>
      <c r="J26" s="49">
        <f t="shared" si="4"/>
        <v>12000</v>
      </c>
    </row>
    <row r="28">
      <c r="A28" s="20" t="s">
        <v>56</v>
      </c>
      <c r="B28" s="2"/>
      <c r="C28" s="2"/>
      <c r="D28" s="2"/>
      <c r="E28" s="2"/>
      <c r="F28" s="2"/>
      <c r="G28" s="2"/>
      <c r="H28" s="2"/>
      <c r="I28" s="2"/>
      <c r="J28" s="3"/>
    </row>
    <row r="29">
      <c r="A29" s="43" t="s">
        <v>47</v>
      </c>
      <c r="B29" s="44" t="s">
        <v>48</v>
      </c>
      <c r="C29" s="33" t="s">
        <v>37</v>
      </c>
      <c r="D29" s="33" t="s">
        <v>38</v>
      </c>
      <c r="E29" s="33" t="s">
        <v>39</v>
      </c>
      <c r="F29" s="33" t="s">
        <v>40</v>
      </c>
      <c r="G29" s="33" t="s">
        <v>41</v>
      </c>
      <c r="H29" s="33" t="s">
        <v>42</v>
      </c>
      <c r="I29" s="6" t="s">
        <v>44</v>
      </c>
      <c r="J29" s="6" t="s">
        <v>49</v>
      </c>
    </row>
    <row r="30">
      <c r="A30" s="45"/>
      <c r="B30" s="34"/>
      <c r="C30" s="34"/>
      <c r="D30" s="34"/>
      <c r="E30" s="34"/>
      <c r="F30" s="34"/>
      <c r="G30" s="34"/>
      <c r="H30" s="34"/>
      <c r="I30" s="45"/>
      <c r="J30" s="46">
        <f t="shared" ref="J30:J33" si="5">SUM(C30:H30)</f>
        <v>0</v>
      </c>
    </row>
    <row r="31">
      <c r="A31" s="45"/>
      <c r="B31" s="34"/>
      <c r="C31" s="34"/>
      <c r="D31" s="34"/>
      <c r="E31" s="34"/>
      <c r="F31" s="34"/>
      <c r="G31" s="34"/>
      <c r="H31" s="34"/>
      <c r="I31" s="45"/>
      <c r="J31" s="46">
        <f t="shared" si="5"/>
        <v>0</v>
      </c>
    </row>
    <row r="32">
      <c r="A32" s="45"/>
      <c r="B32" s="34"/>
      <c r="C32" s="34"/>
      <c r="D32" s="34"/>
      <c r="E32" s="34"/>
      <c r="F32" s="34"/>
      <c r="G32" s="34"/>
      <c r="H32" s="34"/>
      <c r="I32" s="45"/>
      <c r="J32" s="46">
        <f t="shared" si="5"/>
        <v>0</v>
      </c>
    </row>
    <row r="33">
      <c r="A33" s="45"/>
      <c r="B33" s="50"/>
      <c r="C33" s="47"/>
      <c r="D33" s="47"/>
      <c r="E33" s="47"/>
      <c r="F33" s="47"/>
      <c r="G33" s="47"/>
      <c r="H33" s="47"/>
      <c r="I33" s="48"/>
      <c r="J33" s="49">
        <f t="shared" si="5"/>
        <v>0</v>
      </c>
    </row>
    <row r="35">
      <c r="A35" s="51" t="s">
        <v>57</v>
      </c>
      <c r="B35" s="2"/>
      <c r="C35" s="2"/>
      <c r="D35" s="2"/>
      <c r="E35" s="2"/>
      <c r="F35" s="2"/>
      <c r="G35" s="2"/>
      <c r="H35" s="2"/>
      <c r="I35" s="3"/>
      <c r="J35" s="52"/>
    </row>
    <row r="36">
      <c r="A36" s="43" t="s">
        <v>58</v>
      </c>
      <c r="B36" s="44" t="s">
        <v>59</v>
      </c>
      <c r="C36" s="33" t="s">
        <v>37</v>
      </c>
      <c r="D36" s="33" t="s">
        <v>38</v>
      </c>
      <c r="E36" s="33" t="s">
        <v>39</v>
      </c>
      <c r="F36" s="33" t="s">
        <v>40</v>
      </c>
      <c r="G36" s="33" t="s">
        <v>41</v>
      </c>
      <c r="H36" s="33" t="s">
        <v>42</v>
      </c>
      <c r="I36" s="53" t="s">
        <v>8</v>
      </c>
      <c r="J36" s="52"/>
    </row>
    <row r="37">
      <c r="A37" s="22"/>
      <c r="B37" s="22" t="s">
        <v>26</v>
      </c>
      <c r="C37" s="23">
        <v>4.0</v>
      </c>
      <c r="D37" s="34">
        <v>10.0</v>
      </c>
      <c r="E37" s="34">
        <v>7.0</v>
      </c>
      <c r="F37" s="34">
        <v>9.0</v>
      </c>
      <c r="G37" s="34">
        <v>10.0</v>
      </c>
      <c r="H37" s="34">
        <v>7.0</v>
      </c>
      <c r="I37" s="54">
        <f t="shared" ref="I37:I42" si="6">SUM(B37:G37)</f>
        <v>40</v>
      </c>
      <c r="J37" s="55"/>
    </row>
    <row r="38">
      <c r="A38" s="7"/>
      <c r="B38" s="7" t="s">
        <v>27</v>
      </c>
      <c r="C38" s="23">
        <v>5.0</v>
      </c>
      <c r="D38" s="34">
        <v>9.0</v>
      </c>
      <c r="E38" s="34">
        <v>9.0</v>
      </c>
      <c r="F38" s="34">
        <v>10.0</v>
      </c>
      <c r="G38" s="34">
        <v>9.0</v>
      </c>
      <c r="H38" s="34">
        <v>10.0</v>
      </c>
      <c r="I38" s="54">
        <f t="shared" si="6"/>
        <v>42</v>
      </c>
      <c r="J38" s="55"/>
    </row>
    <row r="39">
      <c r="A39" s="22"/>
      <c r="B39" s="22" t="s">
        <v>28</v>
      </c>
      <c r="C39" s="23">
        <v>6.0</v>
      </c>
      <c r="D39" s="34">
        <v>10.0</v>
      </c>
      <c r="E39" s="34">
        <v>7.0</v>
      </c>
      <c r="F39" s="34">
        <v>8.0</v>
      </c>
      <c r="G39" s="34">
        <v>9.0</v>
      </c>
      <c r="H39" s="34">
        <v>10.0</v>
      </c>
      <c r="I39" s="54">
        <f t="shared" si="6"/>
        <v>40</v>
      </c>
      <c r="J39" s="55"/>
    </row>
    <row r="40">
      <c r="A40" s="7"/>
      <c r="B40" s="7" t="s">
        <v>29</v>
      </c>
      <c r="C40" s="23">
        <v>7.0</v>
      </c>
      <c r="D40" s="34">
        <v>8.0</v>
      </c>
      <c r="E40" s="34">
        <v>10.0</v>
      </c>
      <c r="F40" s="34">
        <v>10.0</v>
      </c>
      <c r="G40" s="34">
        <v>9.0</v>
      </c>
      <c r="H40" s="34">
        <v>10.0</v>
      </c>
      <c r="I40" s="54">
        <f t="shared" si="6"/>
        <v>44</v>
      </c>
      <c r="J40" s="55"/>
    </row>
    <row r="41">
      <c r="A41" s="7"/>
      <c r="B41" s="7" t="s">
        <v>30</v>
      </c>
      <c r="C41" s="23">
        <v>7.0</v>
      </c>
      <c r="D41" s="34">
        <v>10.0</v>
      </c>
      <c r="E41" s="34">
        <v>10.0</v>
      </c>
      <c r="F41" s="34">
        <v>9.0</v>
      </c>
      <c r="G41" s="34">
        <v>8.0</v>
      </c>
      <c r="H41" s="34">
        <v>8.0</v>
      </c>
      <c r="I41" s="54">
        <f t="shared" si="6"/>
        <v>44</v>
      </c>
      <c r="J41" s="55"/>
    </row>
    <row r="42">
      <c r="A42" s="7"/>
      <c r="B42" s="7" t="s">
        <v>31</v>
      </c>
      <c r="C42" s="23">
        <v>8.0</v>
      </c>
      <c r="D42" s="34">
        <v>10.0</v>
      </c>
      <c r="E42" s="34">
        <v>9.0</v>
      </c>
      <c r="F42" s="34">
        <v>9.0</v>
      </c>
      <c r="G42" s="34">
        <v>10.0</v>
      </c>
      <c r="H42" s="34">
        <v>10.0</v>
      </c>
      <c r="I42" s="54">
        <f t="shared" si="6"/>
        <v>46</v>
      </c>
      <c r="J42" s="55"/>
    </row>
    <row r="43">
      <c r="A43" s="12" t="s">
        <v>14</v>
      </c>
      <c r="B43" s="2"/>
      <c r="C43" s="2"/>
      <c r="D43" s="2"/>
      <c r="E43" s="2"/>
      <c r="F43" s="2"/>
      <c r="G43" s="2"/>
      <c r="H43" s="3"/>
      <c r="I43" s="46">
        <f>SUM(I37:I42)</f>
        <v>256</v>
      </c>
      <c r="J43" s="55"/>
    </row>
    <row r="45">
      <c r="A45" s="56" t="s">
        <v>60</v>
      </c>
    </row>
    <row r="47">
      <c r="A47" s="51" t="s">
        <v>61</v>
      </c>
      <c r="B47" s="2"/>
      <c r="C47" s="2"/>
      <c r="D47" s="2"/>
      <c r="E47" s="2"/>
      <c r="F47" s="2"/>
      <c r="G47" s="2"/>
      <c r="H47" s="2"/>
      <c r="I47" s="3"/>
    </row>
    <row r="48">
      <c r="A48" s="44" t="s">
        <v>62</v>
      </c>
      <c r="B48" s="44" t="s">
        <v>59</v>
      </c>
      <c r="C48" s="33" t="s">
        <v>37</v>
      </c>
      <c r="D48" s="33" t="s">
        <v>38</v>
      </c>
      <c r="E48" s="33" t="s">
        <v>39</v>
      </c>
      <c r="F48" s="33" t="s">
        <v>40</v>
      </c>
      <c r="G48" s="33" t="s">
        <v>41</v>
      </c>
      <c r="H48" s="33" t="s">
        <v>42</v>
      </c>
      <c r="I48" s="57" t="s">
        <v>8</v>
      </c>
    </row>
    <row r="49">
      <c r="A49" s="22"/>
      <c r="B49" s="22"/>
      <c r="C49" s="23"/>
      <c r="D49" s="34"/>
      <c r="E49" s="34"/>
      <c r="F49" s="34"/>
      <c r="G49" s="34"/>
      <c r="H49" s="34"/>
      <c r="I49" s="54">
        <f t="shared" ref="I49:I54" si="7">SUM(B49:G49)</f>
        <v>0</v>
      </c>
    </row>
    <row r="50">
      <c r="A50" s="7"/>
      <c r="B50" s="7"/>
      <c r="C50" s="23"/>
      <c r="D50" s="34"/>
      <c r="E50" s="34"/>
      <c r="F50" s="34"/>
      <c r="G50" s="34"/>
      <c r="H50" s="34"/>
      <c r="I50" s="54">
        <f t="shared" si="7"/>
        <v>0</v>
      </c>
    </row>
    <row r="51">
      <c r="A51" s="22"/>
      <c r="B51" s="22"/>
      <c r="C51" s="23"/>
      <c r="D51" s="34"/>
      <c r="E51" s="34"/>
      <c r="F51" s="34"/>
      <c r="G51" s="34"/>
      <c r="H51" s="34"/>
      <c r="I51" s="54">
        <f t="shared" si="7"/>
        <v>0</v>
      </c>
    </row>
    <row r="52">
      <c r="A52" s="7"/>
      <c r="B52" s="7"/>
      <c r="C52" s="23"/>
      <c r="D52" s="34"/>
      <c r="E52" s="34"/>
      <c r="F52" s="34"/>
      <c r="G52" s="34"/>
      <c r="H52" s="34"/>
      <c r="I52" s="54">
        <f t="shared" si="7"/>
        <v>0</v>
      </c>
    </row>
    <row r="53">
      <c r="A53" s="7"/>
      <c r="B53" s="7"/>
      <c r="C53" s="23"/>
      <c r="D53" s="34"/>
      <c r="E53" s="34"/>
      <c r="F53" s="34"/>
      <c r="G53" s="34"/>
      <c r="H53" s="34"/>
      <c r="I53" s="54">
        <f t="shared" si="7"/>
        <v>0</v>
      </c>
    </row>
    <row r="54">
      <c r="A54" s="7"/>
      <c r="B54" s="7"/>
      <c r="C54" s="23"/>
      <c r="D54" s="34"/>
      <c r="E54" s="34"/>
      <c r="F54" s="34"/>
      <c r="G54" s="34"/>
      <c r="H54" s="34"/>
      <c r="I54" s="54">
        <f t="shared" si="7"/>
        <v>0</v>
      </c>
    </row>
    <row r="55">
      <c r="A55" s="12" t="s">
        <v>14</v>
      </c>
      <c r="B55" s="2"/>
      <c r="C55" s="2"/>
      <c r="D55" s="2"/>
      <c r="E55" s="2"/>
      <c r="F55" s="2"/>
      <c r="G55" s="2"/>
      <c r="H55" s="3"/>
      <c r="I55" s="46">
        <f>SUM(I49:I54)</f>
        <v>0</v>
      </c>
    </row>
  </sheetData>
  <mergeCells count="14">
    <mergeCell ref="A19:C19"/>
    <mergeCell ref="A21:J21"/>
    <mergeCell ref="A28:J28"/>
    <mergeCell ref="A35:I35"/>
    <mergeCell ref="A43:H43"/>
    <mergeCell ref="A47:I47"/>
    <mergeCell ref="A55:H55"/>
    <mergeCell ref="A1:K1"/>
    <mergeCell ref="B2:C2"/>
    <mergeCell ref="D2:K2"/>
    <mergeCell ref="A9:C9"/>
    <mergeCell ref="A11:K11"/>
    <mergeCell ref="B12:C12"/>
    <mergeCell ref="D12:K1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25"/>
    <col customWidth="1" min="2" max="2" width="22.13"/>
    <col customWidth="1" min="6" max="6" width="14.25"/>
    <col customWidth="1" min="8" max="8" width="16.0"/>
  </cols>
  <sheetData>
    <row r="1">
      <c r="A1" s="1" t="s">
        <v>63</v>
      </c>
      <c r="B1" s="2"/>
      <c r="C1" s="2"/>
      <c r="D1" s="2"/>
      <c r="E1" s="2"/>
      <c r="F1" s="2"/>
      <c r="G1" s="2"/>
      <c r="H1" s="3"/>
    </row>
    <row r="2">
      <c r="A2" s="28" t="s">
        <v>34</v>
      </c>
      <c r="B2" s="29"/>
      <c r="C2" s="3"/>
      <c r="D2" s="30" t="s">
        <v>35</v>
      </c>
    </row>
    <row r="3">
      <c r="A3" s="6" t="s">
        <v>3</v>
      </c>
      <c r="B3" s="6" t="s">
        <v>36</v>
      </c>
      <c r="C3" s="6" t="s">
        <v>6</v>
      </c>
      <c r="D3" s="58">
        <v>44562.0</v>
      </c>
      <c r="E3" s="59">
        <v>44593.0</v>
      </c>
      <c r="F3" s="59">
        <v>44621.0</v>
      </c>
      <c r="G3" s="60" t="s">
        <v>43</v>
      </c>
      <c r="H3" s="57" t="s">
        <v>64</v>
      </c>
    </row>
    <row r="4">
      <c r="A4" s="7">
        <v>10005.0</v>
      </c>
      <c r="B4" s="7" t="s">
        <v>9</v>
      </c>
      <c r="C4" s="9">
        <v>75.8</v>
      </c>
      <c r="D4" s="34">
        <v>30.0</v>
      </c>
      <c r="E4" s="34">
        <v>30.0</v>
      </c>
      <c r="F4" s="34">
        <v>30.0</v>
      </c>
      <c r="G4" s="61">
        <v>90.0</v>
      </c>
      <c r="H4" s="62">
        <f t="shared" ref="H4:H8" si="1">C4*G4</f>
        <v>6822</v>
      </c>
    </row>
    <row r="5">
      <c r="A5" s="7">
        <v>10006.0</v>
      </c>
      <c r="B5" s="7" t="s">
        <v>10</v>
      </c>
      <c r="C5" s="9">
        <v>16.25</v>
      </c>
      <c r="D5" s="34">
        <v>20.0</v>
      </c>
      <c r="E5" s="34">
        <v>20.0</v>
      </c>
      <c r="F5" s="34">
        <v>20.0</v>
      </c>
      <c r="G5" s="63">
        <f>SUM(D5:F5)</f>
        <v>60</v>
      </c>
      <c r="H5" s="62">
        <f t="shared" si="1"/>
        <v>975</v>
      </c>
    </row>
    <row r="6">
      <c r="A6" s="7">
        <v>10007.0</v>
      </c>
      <c r="B6" s="7" t="s">
        <v>11</v>
      </c>
      <c r="C6" s="9">
        <v>3.45</v>
      </c>
      <c r="D6" s="34">
        <v>15.0</v>
      </c>
      <c r="E6" s="34">
        <v>15.0</v>
      </c>
      <c r="F6" s="34">
        <v>15.0</v>
      </c>
      <c r="G6" s="61">
        <v>45.0</v>
      </c>
      <c r="H6" s="62">
        <f t="shared" si="1"/>
        <v>155.25</v>
      </c>
    </row>
    <row r="7">
      <c r="A7" s="7">
        <v>12005.0</v>
      </c>
      <c r="B7" s="7" t="s">
        <v>12</v>
      </c>
      <c r="C7" s="9">
        <v>55.85</v>
      </c>
      <c r="D7" s="34">
        <v>10.0</v>
      </c>
      <c r="E7" s="34">
        <v>10.0</v>
      </c>
      <c r="F7" s="34">
        <v>10.0</v>
      </c>
      <c r="G7" s="61">
        <v>30.0</v>
      </c>
      <c r="H7" s="62">
        <f t="shared" si="1"/>
        <v>1675.5</v>
      </c>
    </row>
    <row r="8">
      <c r="A8" s="7">
        <v>13987.0</v>
      </c>
      <c r="B8" s="7" t="s">
        <v>13</v>
      </c>
      <c r="C8" s="9">
        <v>34.99</v>
      </c>
      <c r="D8" s="34">
        <v>15.0</v>
      </c>
      <c r="E8" s="34">
        <v>15.0</v>
      </c>
      <c r="F8" s="34">
        <v>15.0</v>
      </c>
      <c r="G8" s="61">
        <v>45.0</v>
      </c>
      <c r="H8" s="62">
        <f t="shared" si="1"/>
        <v>1574.55</v>
      </c>
    </row>
    <row r="9">
      <c r="A9" s="37" t="s">
        <v>14</v>
      </c>
      <c r="B9" s="2"/>
      <c r="C9" s="3"/>
      <c r="D9" s="38">
        <f>(C4*D4)+(C5*D5)+(C6*D6)+(C7*D7)+(C8*D8)</f>
        <v>3734.1</v>
      </c>
      <c r="E9" s="38">
        <f>(C4*E4)+(C5*E5)+(C6*E6)+(C7*E7)+(C8*E8)</f>
        <v>3734.1</v>
      </c>
      <c r="F9" s="38">
        <f>(C4*F4)+(C5*F5)+(C6*F6)+(C7*F7)+(C8*F8)</f>
        <v>3734.1</v>
      </c>
      <c r="G9" s="64">
        <f>(C4*G4)+(C5*G5)+(C6*G6)+(C7*G7)+(C8*G8)</f>
        <v>11202.3</v>
      </c>
      <c r="H9" s="40">
        <f>SUM(H4:H8)</f>
        <v>11202.3</v>
      </c>
    </row>
    <row r="11">
      <c r="A11" s="1" t="s">
        <v>65</v>
      </c>
      <c r="B11" s="2"/>
      <c r="C11" s="2"/>
      <c r="D11" s="2"/>
      <c r="E11" s="2"/>
      <c r="F11" s="2"/>
      <c r="G11" s="2"/>
      <c r="H11" s="3"/>
    </row>
    <row r="12">
      <c r="A12" s="28" t="s">
        <v>34</v>
      </c>
      <c r="B12" s="29"/>
      <c r="C12" s="3"/>
      <c r="D12" s="30" t="s">
        <v>35</v>
      </c>
    </row>
    <row r="13">
      <c r="A13" s="6" t="s">
        <v>3</v>
      </c>
      <c r="B13" s="6" t="s">
        <v>36</v>
      </c>
      <c r="C13" s="6" t="s">
        <v>6</v>
      </c>
      <c r="D13" s="58">
        <v>44562.0</v>
      </c>
      <c r="E13" s="59">
        <v>44593.0</v>
      </c>
      <c r="F13" s="59">
        <v>44621.0</v>
      </c>
      <c r="G13" s="60" t="s">
        <v>43</v>
      </c>
      <c r="H13" s="57" t="s">
        <v>64</v>
      </c>
    </row>
    <row r="14">
      <c r="A14" s="7"/>
      <c r="B14" s="7"/>
      <c r="C14" s="9"/>
      <c r="D14" s="34"/>
      <c r="E14" s="34"/>
      <c r="F14" s="34"/>
      <c r="G14" s="61"/>
      <c r="H14" s="62">
        <f t="shared" ref="H14:H18" si="2">C14*G14</f>
        <v>0</v>
      </c>
    </row>
    <row r="15">
      <c r="A15" s="7"/>
      <c r="B15" s="7"/>
      <c r="C15" s="9"/>
      <c r="D15" s="34"/>
      <c r="E15" s="34"/>
      <c r="F15" s="34"/>
      <c r="G15" s="63"/>
      <c r="H15" s="62">
        <f t="shared" si="2"/>
        <v>0</v>
      </c>
    </row>
    <row r="16">
      <c r="A16" s="7"/>
      <c r="B16" s="7"/>
      <c r="C16" s="9"/>
      <c r="D16" s="34"/>
      <c r="E16" s="34"/>
      <c r="F16" s="34"/>
      <c r="G16" s="61"/>
      <c r="H16" s="62">
        <f t="shared" si="2"/>
        <v>0</v>
      </c>
    </row>
    <row r="17">
      <c r="A17" s="7"/>
      <c r="B17" s="7"/>
      <c r="C17" s="9"/>
      <c r="D17" s="34"/>
      <c r="E17" s="34"/>
      <c r="F17" s="34"/>
      <c r="G17" s="61"/>
      <c r="H17" s="62">
        <f t="shared" si="2"/>
        <v>0</v>
      </c>
    </row>
    <row r="18">
      <c r="A18" s="7"/>
      <c r="B18" s="7"/>
      <c r="C18" s="9"/>
      <c r="D18" s="34"/>
      <c r="E18" s="34"/>
      <c r="F18" s="34"/>
      <c r="G18" s="61"/>
      <c r="H18" s="62">
        <f t="shared" si="2"/>
        <v>0</v>
      </c>
    </row>
    <row r="19">
      <c r="A19" s="37" t="s">
        <v>14</v>
      </c>
      <c r="B19" s="2"/>
      <c r="C19" s="3"/>
      <c r="D19" s="38">
        <f>(C14*D14)+(C15*D15)+(C16*D16)+(C17*D17)+(C18*D18)</f>
        <v>0</v>
      </c>
      <c r="E19" s="38">
        <f>(C14*E14)+(C15*E15)+(C16*E16)+(C17*E17)+(C18*E18)</f>
        <v>0</v>
      </c>
      <c r="F19" s="38">
        <f>(C14*F14)+(C15*F15)+(C16*F16)+(C17*F17)+(C18*F18)</f>
        <v>0</v>
      </c>
      <c r="G19" s="64">
        <f>(C14*G14)+(C15*G15)+(C16*G16)+(C17*G17)+(C18*G18)</f>
        <v>0</v>
      </c>
      <c r="H19" s="40">
        <f>SUM(H14:H18)</f>
        <v>0</v>
      </c>
    </row>
    <row r="21">
      <c r="A21" s="1" t="s">
        <v>66</v>
      </c>
      <c r="B21" s="2"/>
      <c r="C21" s="2"/>
      <c r="D21" s="2"/>
      <c r="E21" s="2"/>
      <c r="F21" s="2"/>
      <c r="G21" s="3"/>
      <c r="H21" s="52"/>
      <c r="I21" s="52"/>
      <c r="J21" s="52"/>
    </row>
    <row r="22">
      <c r="A22" s="44" t="s">
        <v>47</v>
      </c>
      <c r="B22" s="44" t="s">
        <v>48</v>
      </c>
      <c r="C22" s="59">
        <v>44562.0</v>
      </c>
      <c r="D22" s="59">
        <v>44593.0</v>
      </c>
      <c r="E22" s="59">
        <v>44621.0</v>
      </c>
      <c r="F22" s="60" t="s">
        <v>64</v>
      </c>
      <c r="G22" s="57" t="s">
        <v>49</v>
      </c>
      <c r="H22" s="52"/>
      <c r="I22" s="52"/>
      <c r="J22" s="52"/>
    </row>
    <row r="23">
      <c r="A23" s="45" t="s">
        <v>50</v>
      </c>
      <c r="B23" s="34" t="s">
        <v>51</v>
      </c>
      <c r="C23" s="34">
        <v>200.0</v>
      </c>
      <c r="D23" s="34">
        <v>200.0</v>
      </c>
      <c r="E23" s="34">
        <v>200.0</v>
      </c>
      <c r="F23" s="65">
        <v>600.0</v>
      </c>
      <c r="G23" s="66">
        <f t="shared" ref="G23:G26" si="3">SUM(C23:E23)</f>
        <v>600</v>
      </c>
      <c r="H23" s="67"/>
      <c r="I23" s="68"/>
      <c r="J23" s="55"/>
    </row>
    <row r="24">
      <c r="A24" s="45" t="s">
        <v>52</v>
      </c>
      <c r="B24" s="34" t="s">
        <v>53</v>
      </c>
      <c r="C24" s="34">
        <v>30.0</v>
      </c>
      <c r="D24" s="34">
        <v>40.0</v>
      </c>
      <c r="E24" s="34">
        <v>50.0</v>
      </c>
      <c r="F24" s="65">
        <v>120.0</v>
      </c>
      <c r="G24" s="66">
        <f t="shared" si="3"/>
        <v>120</v>
      </c>
      <c r="H24" s="67"/>
      <c r="I24" s="68"/>
      <c r="J24" s="55"/>
    </row>
    <row r="25">
      <c r="A25" s="45" t="s">
        <v>24</v>
      </c>
      <c r="B25" s="34" t="s">
        <v>54</v>
      </c>
      <c r="C25" s="34">
        <v>250.0</v>
      </c>
      <c r="D25" s="34">
        <v>250.0</v>
      </c>
      <c r="E25" s="34">
        <v>100.0</v>
      </c>
      <c r="F25" s="65">
        <v>600.0</v>
      </c>
      <c r="G25" s="66">
        <f t="shared" si="3"/>
        <v>600</v>
      </c>
      <c r="H25" s="67"/>
      <c r="I25" s="68"/>
      <c r="J25" s="55"/>
    </row>
    <row r="26">
      <c r="A26" s="45" t="s">
        <v>25</v>
      </c>
      <c r="B26" s="34" t="s">
        <v>55</v>
      </c>
      <c r="C26" s="47">
        <v>2000.0</v>
      </c>
      <c r="D26" s="47">
        <v>1000.0</v>
      </c>
      <c r="E26" s="47">
        <v>2000.0</v>
      </c>
      <c r="F26" s="69">
        <v>10000.0</v>
      </c>
      <c r="G26" s="70">
        <f t="shared" si="3"/>
        <v>5000</v>
      </c>
      <c r="H26" s="71"/>
      <c r="I26" s="72"/>
      <c r="J26" s="55"/>
    </row>
    <row r="28">
      <c r="A28" s="1" t="s">
        <v>67</v>
      </c>
      <c r="B28" s="2"/>
      <c r="C28" s="2"/>
      <c r="D28" s="2"/>
      <c r="E28" s="2"/>
      <c r="F28" s="2"/>
      <c r="G28" s="3"/>
    </row>
    <row r="29">
      <c r="A29" s="44" t="s">
        <v>47</v>
      </c>
      <c r="B29" s="44" t="s">
        <v>48</v>
      </c>
      <c r="C29" s="59">
        <v>44562.0</v>
      </c>
      <c r="D29" s="59">
        <v>44593.0</v>
      </c>
      <c r="E29" s="59">
        <v>44621.0</v>
      </c>
      <c r="F29" s="60" t="s">
        <v>64</v>
      </c>
      <c r="G29" s="57" t="s">
        <v>49</v>
      </c>
    </row>
    <row r="30">
      <c r="A30" s="45" t="s">
        <v>50</v>
      </c>
      <c r="B30" s="34"/>
      <c r="C30" s="34"/>
      <c r="D30" s="34"/>
      <c r="E30" s="34"/>
      <c r="F30" s="65"/>
      <c r="G30" s="66">
        <f t="shared" ref="G30:G33" si="4">SUM(C30:E30)</f>
        <v>0</v>
      </c>
    </row>
    <row r="31">
      <c r="A31" s="45" t="s">
        <v>52</v>
      </c>
      <c r="B31" s="34"/>
      <c r="C31" s="34"/>
      <c r="D31" s="34"/>
      <c r="E31" s="34"/>
      <c r="F31" s="65"/>
      <c r="G31" s="66">
        <f t="shared" si="4"/>
        <v>0</v>
      </c>
    </row>
    <row r="32">
      <c r="A32" s="45" t="s">
        <v>24</v>
      </c>
      <c r="B32" s="34"/>
      <c r="C32" s="34"/>
      <c r="D32" s="34"/>
      <c r="E32" s="34"/>
      <c r="F32" s="65"/>
      <c r="G32" s="66">
        <f t="shared" si="4"/>
        <v>0</v>
      </c>
    </row>
    <row r="33">
      <c r="A33" s="45" t="s">
        <v>25</v>
      </c>
      <c r="B33" s="34"/>
      <c r="C33" s="47"/>
      <c r="D33" s="47"/>
      <c r="E33" s="47"/>
      <c r="F33" s="69"/>
      <c r="G33" s="70">
        <f t="shared" si="4"/>
        <v>0</v>
      </c>
    </row>
    <row r="35">
      <c r="A35" s="51" t="s">
        <v>68</v>
      </c>
      <c r="B35" s="2"/>
      <c r="C35" s="2"/>
      <c r="D35" s="2"/>
      <c r="E35" s="2"/>
      <c r="F35" s="3"/>
      <c r="G35" s="52"/>
      <c r="H35" s="52"/>
      <c r="I35" s="52"/>
    </row>
    <row r="36">
      <c r="A36" s="44" t="s">
        <v>58</v>
      </c>
      <c r="B36" s="44" t="s">
        <v>59</v>
      </c>
      <c r="C36" s="59">
        <v>44562.0</v>
      </c>
      <c r="D36" s="59">
        <v>44593.0</v>
      </c>
      <c r="E36" s="59">
        <v>44621.0</v>
      </c>
      <c r="F36" s="33" t="s">
        <v>69</v>
      </c>
      <c r="G36" s="52"/>
      <c r="H36" s="52"/>
      <c r="I36" s="52"/>
    </row>
    <row r="37">
      <c r="A37" s="22"/>
      <c r="B37" s="22" t="s">
        <v>26</v>
      </c>
      <c r="C37" s="23">
        <v>200.0</v>
      </c>
      <c r="D37" s="34">
        <v>200.0</v>
      </c>
      <c r="E37" s="34">
        <v>200.0</v>
      </c>
      <c r="F37" s="34">
        <f t="shared" ref="F37:F42" si="5">SUM(C37:E37)</f>
        <v>600</v>
      </c>
      <c r="G37" s="67"/>
      <c r="H37" s="67"/>
      <c r="I37" s="55"/>
    </row>
    <row r="38">
      <c r="A38" s="7"/>
      <c r="B38" s="7" t="s">
        <v>27</v>
      </c>
      <c r="C38" s="23">
        <v>177.0</v>
      </c>
      <c r="D38" s="34">
        <v>187.0</v>
      </c>
      <c r="E38" s="34">
        <v>200.0</v>
      </c>
      <c r="F38" s="34">
        <f t="shared" si="5"/>
        <v>564</v>
      </c>
      <c r="G38" s="67"/>
      <c r="H38" s="67"/>
      <c r="I38" s="55"/>
    </row>
    <row r="39">
      <c r="A39" s="22"/>
      <c r="B39" s="22" t="s">
        <v>28</v>
      </c>
      <c r="C39" s="23">
        <v>220.0</v>
      </c>
      <c r="D39" s="34">
        <v>176.0</v>
      </c>
      <c r="E39" s="34">
        <v>198.0</v>
      </c>
      <c r="F39" s="34">
        <f t="shared" si="5"/>
        <v>594</v>
      </c>
      <c r="G39" s="67"/>
      <c r="H39" s="67"/>
      <c r="I39" s="55"/>
    </row>
    <row r="40">
      <c r="A40" s="7"/>
      <c r="B40" s="7" t="s">
        <v>29</v>
      </c>
      <c r="C40" s="23">
        <v>200.0</v>
      </c>
      <c r="D40" s="34">
        <v>200.0</v>
      </c>
      <c r="E40" s="34">
        <v>195.0</v>
      </c>
      <c r="F40" s="34">
        <f t="shared" si="5"/>
        <v>595</v>
      </c>
      <c r="G40" s="67"/>
      <c r="H40" s="67"/>
      <c r="I40" s="55"/>
    </row>
    <row r="41">
      <c r="A41" s="7"/>
      <c r="B41" s="7" t="s">
        <v>30</v>
      </c>
      <c r="C41" s="23">
        <v>199.0</v>
      </c>
      <c r="D41" s="34">
        <v>200.0</v>
      </c>
      <c r="E41" s="34">
        <v>200.0</v>
      </c>
      <c r="F41" s="34">
        <f t="shared" si="5"/>
        <v>599</v>
      </c>
      <c r="G41" s="67"/>
      <c r="H41" s="67"/>
      <c r="I41" s="55"/>
    </row>
    <row r="42">
      <c r="A42" s="7"/>
      <c r="B42" s="7" t="s">
        <v>31</v>
      </c>
      <c r="C42" s="23">
        <v>183.0</v>
      </c>
      <c r="D42" s="34">
        <v>200.0</v>
      </c>
      <c r="E42" s="34">
        <v>192.0</v>
      </c>
      <c r="F42" s="34">
        <f t="shared" si="5"/>
        <v>575</v>
      </c>
      <c r="G42" s="67"/>
      <c r="H42" s="67"/>
      <c r="I42" s="55"/>
    </row>
    <row r="43">
      <c r="A43" s="12" t="s">
        <v>14</v>
      </c>
      <c r="B43" s="2"/>
      <c r="C43" s="2"/>
      <c r="D43" s="2"/>
      <c r="E43" s="3"/>
      <c r="F43" s="44">
        <f>SUM(F37:F42)</f>
        <v>3527</v>
      </c>
      <c r="G43" s="67"/>
      <c r="H43" s="67"/>
      <c r="I43" s="55"/>
    </row>
    <row r="45">
      <c r="A45" s="56" t="s">
        <v>60</v>
      </c>
    </row>
    <row r="47">
      <c r="A47" s="51" t="s">
        <v>70</v>
      </c>
      <c r="B47" s="2"/>
      <c r="C47" s="2"/>
      <c r="D47" s="2"/>
      <c r="E47" s="2"/>
      <c r="F47" s="3"/>
    </row>
    <row r="48">
      <c r="A48" s="44" t="s">
        <v>62</v>
      </c>
      <c r="B48" s="44" t="s">
        <v>59</v>
      </c>
      <c r="C48" s="59">
        <v>44562.0</v>
      </c>
      <c r="D48" s="59">
        <v>44593.0</v>
      </c>
      <c r="E48" s="59">
        <v>44621.0</v>
      </c>
      <c r="F48" s="33" t="s">
        <v>69</v>
      </c>
    </row>
    <row r="49">
      <c r="A49" s="22"/>
      <c r="B49" s="22"/>
      <c r="C49" s="23"/>
      <c r="D49" s="34"/>
      <c r="E49" s="34"/>
      <c r="F49" s="34">
        <f t="shared" ref="F49:F54" si="6">SUM(C49:E49)</f>
        <v>0</v>
      </c>
    </row>
    <row r="50">
      <c r="A50" s="7"/>
      <c r="B50" s="7"/>
      <c r="C50" s="23"/>
      <c r="D50" s="34"/>
      <c r="E50" s="34"/>
      <c r="F50" s="34">
        <f t="shared" si="6"/>
        <v>0</v>
      </c>
    </row>
    <row r="51">
      <c r="A51" s="22"/>
      <c r="B51" s="22"/>
      <c r="C51" s="23"/>
      <c r="D51" s="34"/>
      <c r="E51" s="34"/>
      <c r="F51" s="34">
        <f t="shared" si="6"/>
        <v>0</v>
      </c>
    </row>
    <row r="52">
      <c r="A52" s="7"/>
      <c r="B52" s="7"/>
      <c r="C52" s="23"/>
      <c r="D52" s="34"/>
      <c r="E52" s="34"/>
      <c r="F52" s="34">
        <f t="shared" si="6"/>
        <v>0</v>
      </c>
    </row>
    <row r="53">
      <c r="A53" s="7"/>
      <c r="B53" s="7"/>
      <c r="C53" s="23"/>
      <c r="D53" s="34"/>
      <c r="E53" s="34"/>
      <c r="F53" s="34">
        <f t="shared" si="6"/>
        <v>0</v>
      </c>
    </row>
    <row r="54">
      <c r="A54" s="7"/>
      <c r="B54" s="7"/>
      <c r="C54" s="23"/>
      <c r="D54" s="34"/>
      <c r="E54" s="34"/>
      <c r="F54" s="34">
        <f t="shared" si="6"/>
        <v>0</v>
      </c>
    </row>
    <row r="55">
      <c r="A55" s="12" t="s">
        <v>14</v>
      </c>
      <c r="B55" s="2"/>
      <c r="C55" s="2"/>
      <c r="D55" s="2"/>
      <c r="E55" s="3"/>
      <c r="F55" s="44">
        <f>SUM(F49:F54)</f>
        <v>0</v>
      </c>
    </row>
  </sheetData>
  <mergeCells count="14">
    <mergeCell ref="A19:C19"/>
    <mergeCell ref="A21:G21"/>
    <mergeCell ref="A28:G28"/>
    <mergeCell ref="A35:F35"/>
    <mergeCell ref="A43:E43"/>
    <mergeCell ref="A47:F47"/>
    <mergeCell ref="A55:E55"/>
    <mergeCell ref="A1:H1"/>
    <mergeCell ref="B2:C2"/>
    <mergeCell ref="D2:H2"/>
    <mergeCell ref="A9:C9"/>
    <mergeCell ref="A11:H11"/>
    <mergeCell ref="B12:C12"/>
    <mergeCell ref="D12:H12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0"/>
  </cols>
  <sheetData>
    <row r="1">
      <c r="A1" s="73" t="s">
        <v>71</v>
      </c>
      <c r="J1" s="74"/>
      <c r="K1" s="74"/>
      <c r="L1" s="74"/>
      <c r="M1" s="74"/>
      <c r="N1" s="74"/>
    </row>
    <row r="2">
      <c r="A2" s="31"/>
      <c r="B2" s="75">
        <v>44562.0</v>
      </c>
      <c r="C2" s="75">
        <v>44593.0</v>
      </c>
      <c r="D2" s="75">
        <v>44621.0</v>
      </c>
      <c r="E2" s="75">
        <v>44652.0</v>
      </c>
      <c r="F2" s="75">
        <v>44682.0</v>
      </c>
      <c r="G2" s="75">
        <v>44713.0</v>
      </c>
      <c r="H2" s="75">
        <v>44743.0</v>
      </c>
      <c r="I2" s="75">
        <v>44774.0</v>
      </c>
      <c r="J2" s="75">
        <v>44805.0</v>
      </c>
      <c r="K2" s="75">
        <v>44835.0</v>
      </c>
      <c r="L2" s="75">
        <v>44866.0</v>
      </c>
      <c r="M2" s="75">
        <v>44896.0</v>
      </c>
      <c r="N2" s="6" t="s">
        <v>72</v>
      </c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>
      <c r="A3" s="76" t="s">
        <v>73</v>
      </c>
      <c r="B3" s="77">
        <v>12585.0</v>
      </c>
      <c r="C3" s="77">
        <v>7206.0</v>
      </c>
      <c r="D3" s="77">
        <v>11543.0</v>
      </c>
      <c r="E3" s="77">
        <v>25000.0</v>
      </c>
      <c r="F3" s="77">
        <v>45000.0</v>
      </c>
      <c r="G3" s="77">
        <v>27000.0</v>
      </c>
      <c r="H3" s="77">
        <v>9223.0</v>
      </c>
      <c r="I3" s="77">
        <v>9723.0</v>
      </c>
      <c r="J3" s="77">
        <v>13464.0</v>
      </c>
      <c r="K3" s="77">
        <v>29456.0</v>
      </c>
      <c r="L3" s="77">
        <v>45689.0</v>
      </c>
      <c r="M3" s="77">
        <v>47035.0</v>
      </c>
      <c r="N3" s="78">
        <f>SUM(B3:M3)</f>
        <v>282924</v>
      </c>
    </row>
    <row r="4">
      <c r="A4" s="76" t="s">
        <v>74</v>
      </c>
      <c r="B4" s="79">
        <v>0.3</v>
      </c>
      <c r="C4" s="79">
        <v>0.3</v>
      </c>
      <c r="D4" s="79">
        <v>0.3</v>
      </c>
      <c r="E4" s="79">
        <v>0.3</v>
      </c>
      <c r="F4" s="79">
        <v>0.3</v>
      </c>
      <c r="G4" s="79">
        <v>0.3</v>
      </c>
      <c r="H4" s="79">
        <v>0.3</v>
      </c>
      <c r="I4" s="79">
        <v>0.3</v>
      </c>
      <c r="J4" s="79">
        <v>0.3</v>
      </c>
      <c r="K4" s="79">
        <v>0.3</v>
      </c>
      <c r="L4" s="79">
        <v>0.3</v>
      </c>
      <c r="M4" s="79">
        <v>0.3</v>
      </c>
      <c r="N4" s="79">
        <v>0.3</v>
      </c>
    </row>
    <row r="5">
      <c r="A5" s="80" t="s">
        <v>75</v>
      </c>
      <c r="B5" s="78">
        <f t="shared" ref="B5:M5" si="1">B3*B4</f>
        <v>3775.5</v>
      </c>
      <c r="C5" s="78">
        <f t="shared" si="1"/>
        <v>2161.8</v>
      </c>
      <c r="D5" s="78">
        <f t="shared" si="1"/>
        <v>3462.9</v>
      </c>
      <c r="E5" s="78">
        <f t="shared" si="1"/>
        <v>7500</v>
      </c>
      <c r="F5" s="78">
        <f t="shared" si="1"/>
        <v>13500</v>
      </c>
      <c r="G5" s="78">
        <f t="shared" si="1"/>
        <v>8100</v>
      </c>
      <c r="H5" s="78">
        <f t="shared" si="1"/>
        <v>2766.9</v>
      </c>
      <c r="I5" s="78">
        <f t="shared" si="1"/>
        <v>2916.9</v>
      </c>
      <c r="J5" s="78">
        <f t="shared" si="1"/>
        <v>4039.2</v>
      </c>
      <c r="K5" s="78">
        <f t="shared" si="1"/>
        <v>8836.8</v>
      </c>
      <c r="L5" s="78">
        <f t="shared" si="1"/>
        <v>13706.7</v>
      </c>
      <c r="M5" s="78">
        <f t="shared" si="1"/>
        <v>14110.5</v>
      </c>
      <c r="N5" s="78">
        <f>SUM(B5:M5)</f>
        <v>84877.2</v>
      </c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</row>
    <row r="6">
      <c r="A6" s="76" t="s">
        <v>76</v>
      </c>
      <c r="B6" s="82">
        <v>50.0</v>
      </c>
      <c r="C6" s="82">
        <v>50.0</v>
      </c>
      <c r="D6" s="82">
        <v>50.0</v>
      </c>
      <c r="E6" s="82">
        <v>50.0</v>
      </c>
      <c r="F6" s="82">
        <v>50.0</v>
      </c>
      <c r="G6" s="82">
        <v>50.0</v>
      </c>
      <c r="H6" s="82">
        <v>50.0</v>
      </c>
      <c r="I6" s="82">
        <v>50.0</v>
      </c>
      <c r="J6" s="82">
        <v>50.0</v>
      </c>
      <c r="K6" s="82">
        <v>50.0</v>
      </c>
      <c r="L6" s="82">
        <v>50.0</v>
      </c>
      <c r="M6" s="82">
        <v>50.0</v>
      </c>
      <c r="N6" s="83">
        <v>50.0</v>
      </c>
    </row>
    <row r="7">
      <c r="A7" s="76" t="s">
        <v>77</v>
      </c>
      <c r="B7" s="84">
        <f t="shared" ref="B7:M7" si="2">B6*B5</f>
        <v>188775</v>
      </c>
      <c r="C7" s="84">
        <f t="shared" si="2"/>
        <v>108090</v>
      </c>
      <c r="D7" s="84">
        <f t="shared" si="2"/>
        <v>173145</v>
      </c>
      <c r="E7" s="84">
        <f t="shared" si="2"/>
        <v>375000</v>
      </c>
      <c r="F7" s="84">
        <f t="shared" si="2"/>
        <v>675000</v>
      </c>
      <c r="G7" s="84">
        <f t="shared" si="2"/>
        <v>405000</v>
      </c>
      <c r="H7" s="84">
        <f t="shared" si="2"/>
        <v>138345</v>
      </c>
      <c r="I7" s="84">
        <f t="shared" si="2"/>
        <v>145845</v>
      </c>
      <c r="J7" s="84">
        <f t="shared" si="2"/>
        <v>201960</v>
      </c>
      <c r="K7" s="84">
        <f t="shared" si="2"/>
        <v>441840</v>
      </c>
      <c r="L7" s="84">
        <f t="shared" si="2"/>
        <v>685335</v>
      </c>
      <c r="M7" s="84">
        <f t="shared" si="2"/>
        <v>705525</v>
      </c>
      <c r="N7" s="84">
        <f>SUM(B7:M7)</f>
        <v>4243860</v>
      </c>
    </row>
    <row r="9">
      <c r="A9" s="85" t="s">
        <v>78</v>
      </c>
      <c r="J9" s="86"/>
      <c r="K9" s="86"/>
      <c r="L9" s="86"/>
      <c r="M9" s="86"/>
      <c r="N9" s="86"/>
    </row>
    <row r="10">
      <c r="A10" s="87"/>
      <c r="B10" s="75">
        <v>44562.0</v>
      </c>
      <c r="C10" s="75">
        <v>44593.0</v>
      </c>
      <c r="D10" s="75">
        <v>44621.0</v>
      </c>
      <c r="E10" s="75">
        <v>44652.0</v>
      </c>
      <c r="F10" s="75">
        <v>44682.0</v>
      </c>
      <c r="G10" s="75">
        <v>44713.0</v>
      </c>
      <c r="H10" s="75">
        <v>44743.0</v>
      </c>
      <c r="I10" s="75">
        <v>44774.0</v>
      </c>
      <c r="J10" s="75">
        <v>44805.0</v>
      </c>
      <c r="K10" s="75">
        <v>44835.0</v>
      </c>
      <c r="L10" s="75">
        <v>44866.0</v>
      </c>
      <c r="M10" s="75">
        <v>44896.0</v>
      </c>
      <c r="N10" s="6" t="s">
        <v>72</v>
      </c>
    </row>
    <row r="11">
      <c r="A11" s="88" t="s">
        <v>79</v>
      </c>
      <c r="B11" s="89">
        <v>10000.0</v>
      </c>
      <c r="C11" s="89">
        <v>10000.0</v>
      </c>
      <c r="D11" s="89">
        <v>10000.0</v>
      </c>
      <c r="E11" s="90">
        <v>20000.0</v>
      </c>
      <c r="F11" s="90">
        <v>20000.0</v>
      </c>
      <c r="G11" s="90">
        <v>20000.0</v>
      </c>
      <c r="H11" s="89">
        <v>10000.0</v>
      </c>
      <c r="I11" s="89">
        <v>10000.0</v>
      </c>
      <c r="J11" s="89">
        <v>10000.0</v>
      </c>
      <c r="K11" s="90">
        <v>30000.0</v>
      </c>
      <c r="L11" s="90">
        <v>30000.0</v>
      </c>
      <c r="M11" s="90">
        <v>30000.0</v>
      </c>
      <c r="N11" s="89">
        <f>SUM(B11:M11)</f>
        <v>210000</v>
      </c>
    </row>
    <row r="12">
      <c r="A12" s="91" t="s">
        <v>74</v>
      </c>
      <c r="B12" s="92">
        <v>0.3</v>
      </c>
      <c r="C12" s="92">
        <v>0.3</v>
      </c>
      <c r="D12" s="92">
        <v>0.3</v>
      </c>
      <c r="E12" s="92">
        <v>0.3</v>
      </c>
      <c r="F12" s="92">
        <v>0.3</v>
      </c>
      <c r="G12" s="92">
        <v>0.3</v>
      </c>
      <c r="H12" s="92">
        <v>0.3</v>
      </c>
      <c r="I12" s="92">
        <v>0.3</v>
      </c>
      <c r="J12" s="92">
        <v>0.3</v>
      </c>
      <c r="K12" s="92">
        <v>0.3</v>
      </c>
      <c r="L12" s="92">
        <v>0.3</v>
      </c>
      <c r="M12" s="92">
        <v>0.3</v>
      </c>
      <c r="N12" s="92">
        <v>0.3</v>
      </c>
    </row>
    <row r="13">
      <c r="A13" s="93" t="s">
        <v>80</v>
      </c>
      <c r="B13" s="89">
        <f t="shared" ref="B13:M13" si="3">B11*B12</f>
        <v>3000</v>
      </c>
      <c r="C13" s="89">
        <f t="shared" si="3"/>
        <v>3000</v>
      </c>
      <c r="D13" s="89">
        <f t="shared" si="3"/>
        <v>3000</v>
      </c>
      <c r="E13" s="89">
        <f t="shared" si="3"/>
        <v>6000</v>
      </c>
      <c r="F13" s="89">
        <f t="shared" si="3"/>
        <v>6000</v>
      </c>
      <c r="G13" s="89">
        <f t="shared" si="3"/>
        <v>6000</v>
      </c>
      <c r="H13" s="89">
        <f t="shared" si="3"/>
        <v>3000</v>
      </c>
      <c r="I13" s="89">
        <f t="shared" si="3"/>
        <v>3000</v>
      </c>
      <c r="J13" s="89">
        <f t="shared" si="3"/>
        <v>3000</v>
      </c>
      <c r="K13" s="89">
        <f t="shared" si="3"/>
        <v>9000</v>
      </c>
      <c r="L13" s="89">
        <f t="shared" si="3"/>
        <v>9000</v>
      </c>
      <c r="M13" s="89">
        <f t="shared" si="3"/>
        <v>9000</v>
      </c>
      <c r="N13" s="89">
        <f>SUM(B13:M13)</f>
        <v>63000</v>
      </c>
    </row>
    <row r="14">
      <c r="A14" s="91" t="s">
        <v>76</v>
      </c>
      <c r="B14" s="94">
        <v>50.0</v>
      </c>
      <c r="C14" s="94">
        <v>50.0</v>
      </c>
      <c r="D14" s="94">
        <v>50.0</v>
      </c>
      <c r="E14" s="94">
        <v>50.0</v>
      </c>
      <c r="F14" s="94">
        <v>50.0</v>
      </c>
      <c r="G14" s="94">
        <v>50.0</v>
      </c>
      <c r="H14" s="94">
        <v>50.0</v>
      </c>
      <c r="I14" s="94">
        <v>50.0</v>
      </c>
      <c r="J14" s="94">
        <v>50.0</v>
      </c>
      <c r="K14" s="94">
        <v>50.0</v>
      </c>
      <c r="L14" s="94">
        <v>50.0</v>
      </c>
      <c r="M14" s="94">
        <v>50.0</v>
      </c>
      <c r="N14" s="95">
        <v>50.0</v>
      </c>
    </row>
    <row r="15">
      <c r="A15" s="88" t="s">
        <v>81</v>
      </c>
      <c r="B15" s="96">
        <f t="shared" ref="B15:M15" si="4">B14*B13</f>
        <v>150000</v>
      </c>
      <c r="C15" s="96">
        <f t="shared" si="4"/>
        <v>150000</v>
      </c>
      <c r="D15" s="96">
        <f t="shared" si="4"/>
        <v>150000</v>
      </c>
      <c r="E15" s="96">
        <f t="shared" si="4"/>
        <v>300000</v>
      </c>
      <c r="F15" s="96">
        <f t="shared" si="4"/>
        <v>300000</v>
      </c>
      <c r="G15" s="96">
        <f t="shared" si="4"/>
        <v>300000</v>
      </c>
      <c r="H15" s="96">
        <f t="shared" si="4"/>
        <v>150000</v>
      </c>
      <c r="I15" s="96">
        <f t="shared" si="4"/>
        <v>150000</v>
      </c>
      <c r="J15" s="96">
        <f t="shared" si="4"/>
        <v>150000</v>
      </c>
      <c r="K15" s="96">
        <f t="shared" si="4"/>
        <v>450000</v>
      </c>
      <c r="L15" s="96">
        <f t="shared" si="4"/>
        <v>450000</v>
      </c>
      <c r="M15" s="96">
        <f t="shared" si="4"/>
        <v>450000</v>
      </c>
      <c r="N15" s="96">
        <f>SUM(B15:M15)</f>
        <v>3150000</v>
      </c>
    </row>
    <row r="17" ht="17.25" customHeight="1">
      <c r="A17" s="85" t="s">
        <v>82</v>
      </c>
      <c r="J17" s="97"/>
      <c r="K17" s="97"/>
      <c r="L17" s="97"/>
      <c r="M17" s="97"/>
      <c r="N17" s="97"/>
    </row>
    <row r="18" ht="16.5" customHeight="1">
      <c r="A18" s="98"/>
      <c r="B18" s="75">
        <v>44562.0</v>
      </c>
      <c r="C18" s="75">
        <v>44593.0</v>
      </c>
      <c r="D18" s="75">
        <v>44621.0</v>
      </c>
      <c r="E18" s="75">
        <v>44652.0</v>
      </c>
      <c r="F18" s="75">
        <v>44682.0</v>
      </c>
      <c r="G18" s="75">
        <v>44713.0</v>
      </c>
      <c r="H18" s="75">
        <v>44743.0</v>
      </c>
      <c r="I18" s="75">
        <v>44774.0</v>
      </c>
      <c r="J18" s="75">
        <v>44805.0</v>
      </c>
      <c r="K18" s="75">
        <v>44835.0</v>
      </c>
      <c r="L18" s="75">
        <v>44866.0</v>
      </c>
      <c r="M18" s="75">
        <v>44896.0</v>
      </c>
      <c r="N18" s="6" t="s">
        <v>72</v>
      </c>
    </row>
    <row r="19">
      <c r="A19" s="91" t="s">
        <v>83</v>
      </c>
      <c r="B19" s="99">
        <f t="shared" ref="B19:N19" si="5">(B3-B11)/B11</f>
        <v>0.2585</v>
      </c>
      <c r="C19" s="99">
        <f t="shared" si="5"/>
        <v>-0.2794</v>
      </c>
      <c r="D19" s="99">
        <f t="shared" si="5"/>
        <v>0.1543</v>
      </c>
      <c r="E19" s="99">
        <f t="shared" si="5"/>
        <v>0.25</v>
      </c>
      <c r="F19" s="99">
        <f t="shared" si="5"/>
        <v>1.25</v>
      </c>
      <c r="G19" s="99">
        <f t="shared" si="5"/>
        <v>0.35</v>
      </c>
      <c r="H19" s="99">
        <f t="shared" si="5"/>
        <v>-0.0777</v>
      </c>
      <c r="I19" s="99">
        <f t="shared" si="5"/>
        <v>-0.0277</v>
      </c>
      <c r="J19" s="99">
        <f t="shared" si="5"/>
        <v>0.3464</v>
      </c>
      <c r="K19" s="99">
        <f t="shared" si="5"/>
        <v>-0.01813333333</v>
      </c>
      <c r="L19" s="99">
        <f t="shared" si="5"/>
        <v>0.5229666667</v>
      </c>
      <c r="M19" s="99">
        <f t="shared" si="5"/>
        <v>0.5678333333</v>
      </c>
      <c r="N19" s="99">
        <f t="shared" si="5"/>
        <v>0.3472571429</v>
      </c>
    </row>
    <row r="20">
      <c r="A20" s="91" t="s">
        <v>74</v>
      </c>
      <c r="B20" s="92">
        <v>0.3</v>
      </c>
      <c r="C20" s="92">
        <v>0.3</v>
      </c>
      <c r="D20" s="92">
        <v>0.3</v>
      </c>
      <c r="E20" s="92">
        <v>0.3</v>
      </c>
      <c r="F20" s="92">
        <v>0.3</v>
      </c>
      <c r="G20" s="92">
        <v>0.3</v>
      </c>
      <c r="H20" s="92">
        <v>0.3</v>
      </c>
      <c r="I20" s="92">
        <v>0.3</v>
      </c>
      <c r="J20" s="92">
        <v>0.3</v>
      </c>
      <c r="K20" s="92">
        <v>0.3</v>
      </c>
      <c r="L20" s="92">
        <v>0.3</v>
      </c>
      <c r="M20" s="92">
        <v>0.3</v>
      </c>
      <c r="N20" s="92">
        <v>0.3</v>
      </c>
    </row>
    <row r="21">
      <c r="A21" s="91" t="s">
        <v>84</v>
      </c>
      <c r="B21" s="99">
        <f t="shared" ref="B21:N21" si="6">(B7-B15)/B15</f>
        <v>0.2585</v>
      </c>
      <c r="C21" s="99">
        <f t="shared" si="6"/>
        <v>-0.2794</v>
      </c>
      <c r="D21" s="99">
        <f t="shared" si="6"/>
        <v>0.1543</v>
      </c>
      <c r="E21" s="99">
        <f t="shared" si="6"/>
        <v>0.25</v>
      </c>
      <c r="F21" s="99">
        <f t="shared" si="6"/>
        <v>1.25</v>
      </c>
      <c r="G21" s="99">
        <f t="shared" si="6"/>
        <v>0.35</v>
      </c>
      <c r="H21" s="99">
        <f t="shared" si="6"/>
        <v>-0.0777</v>
      </c>
      <c r="I21" s="99">
        <f t="shared" si="6"/>
        <v>-0.0277</v>
      </c>
      <c r="J21" s="99">
        <f t="shared" si="6"/>
        <v>0.3464</v>
      </c>
      <c r="K21" s="99">
        <f t="shared" si="6"/>
        <v>-0.01813333333</v>
      </c>
      <c r="L21" s="99">
        <f t="shared" si="6"/>
        <v>0.5229666667</v>
      </c>
      <c r="M21" s="99">
        <f t="shared" si="6"/>
        <v>0.5678333333</v>
      </c>
      <c r="N21" s="99">
        <f t="shared" si="6"/>
        <v>0.3472571429</v>
      </c>
    </row>
    <row r="22">
      <c r="A22" s="56"/>
      <c r="B22" s="56"/>
    </row>
    <row r="23">
      <c r="A23" s="56"/>
      <c r="B23" s="56"/>
    </row>
    <row r="24">
      <c r="A24" s="56"/>
      <c r="B24" s="56"/>
    </row>
    <row r="25">
      <c r="A25" s="56"/>
      <c r="B25" s="56"/>
    </row>
    <row r="26">
      <c r="A26" s="56"/>
      <c r="B26" s="56"/>
    </row>
    <row r="27">
      <c r="A27" s="56"/>
      <c r="B27" s="56"/>
    </row>
    <row r="28">
      <c r="A28" s="56"/>
      <c r="B28" s="56"/>
    </row>
    <row r="29">
      <c r="A29" s="56"/>
      <c r="B29" s="56"/>
    </row>
    <row r="30">
      <c r="A30" s="56"/>
      <c r="B30" s="56"/>
    </row>
    <row r="31">
      <c r="A31" s="56"/>
      <c r="B31" s="56"/>
    </row>
    <row r="32">
      <c r="A32" s="56"/>
      <c r="B32" s="56"/>
    </row>
    <row r="33">
      <c r="A33" s="56"/>
      <c r="B33" s="56"/>
    </row>
    <row r="34">
      <c r="A34" s="56"/>
      <c r="B34" s="56"/>
    </row>
    <row r="35">
      <c r="A35" s="56"/>
      <c r="B35" s="56"/>
    </row>
    <row r="36">
      <c r="A36" s="56"/>
      <c r="B36" s="56"/>
    </row>
    <row r="37">
      <c r="A37" s="56"/>
      <c r="B37" s="56"/>
    </row>
    <row r="38">
      <c r="A38" s="56"/>
      <c r="B38" s="56"/>
    </row>
    <row r="39">
      <c r="A39" s="56"/>
      <c r="B39" s="56"/>
    </row>
    <row r="40">
      <c r="A40" s="56"/>
      <c r="B40" s="56"/>
    </row>
    <row r="41">
      <c r="A41" s="56"/>
      <c r="B41" s="56"/>
    </row>
    <row r="42">
      <c r="A42" s="56" t="s">
        <v>83</v>
      </c>
      <c r="B42" s="56" t="s">
        <v>85</v>
      </c>
    </row>
    <row r="43">
      <c r="A43" s="56" t="s">
        <v>74</v>
      </c>
      <c r="B43" s="56" t="s">
        <v>86</v>
      </c>
    </row>
    <row r="44">
      <c r="A44" s="100" t="s">
        <v>24</v>
      </c>
      <c r="B44" s="56" t="s">
        <v>87</v>
      </c>
    </row>
    <row r="45">
      <c r="A45" s="56" t="s">
        <v>76</v>
      </c>
      <c r="B45" s="56" t="s">
        <v>88</v>
      </c>
    </row>
    <row r="46">
      <c r="A46" s="56" t="s">
        <v>84</v>
      </c>
      <c r="B46" s="56" t="s">
        <v>89</v>
      </c>
    </row>
    <row r="49">
      <c r="A49" s="73" t="s">
        <v>90</v>
      </c>
      <c r="J49" s="101"/>
      <c r="K49" s="101"/>
      <c r="L49" s="101"/>
      <c r="M49" s="101"/>
      <c r="N49" s="101"/>
    </row>
    <row r="50">
      <c r="A50" s="31"/>
      <c r="B50" s="75">
        <v>44562.0</v>
      </c>
      <c r="C50" s="75">
        <v>44593.0</v>
      </c>
      <c r="D50" s="75">
        <v>44621.0</v>
      </c>
      <c r="E50" s="75">
        <v>44652.0</v>
      </c>
      <c r="F50" s="75">
        <v>44682.0</v>
      </c>
      <c r="G50" s="75">
        <v>44713.0</v>
      </c>
      <c r="H50" s="75">
        <v>44743.0</v>
      </c>
      <c r="I50" s="75">
        <v>44774.0</v>
      </c>
      <c r="J50" s="75">
        <v>44805.0</v>
      </c>
      <c r="K50" s="75">
        <v>44835.0</v>
      </c>
      <c r="L50" s="75">
        <v>44866.0</v>
      </c>
      <c r="M50" s="75">
        <v>44896.0</v>
      </c>
      <c r="N50" s="6" t="s">
        <v>72</v>
      </c>
    </row>
    <row r="51">
      <c r="A51" s="76" t="s">
        <v>83</v>
      </c>
      <c r="B51" s="77">
        <v>10000.0</v>
      </c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8">
        <f>SUM(B51:M51)</f>
        <v>10000</v>
      </c>
    </row>
    <row r="52">
      <c r="A52" s="76" t="s">
        <v>74</v>
      </c>
      <c r="B52" s="79">
        <v>0.3</v>
      </c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</row>
    <row r="53">
      <c r="A53" s="80" t="s">
        <v>24</v>
      </c>
      <c r="B53" s="78">
        <f t="shared" ref="B53:M53" si="7">B51*B52</f>
        <v>3000</v>
      </c>
      <c r="C53" s="78">
        <f t="shared" si="7"/>
        <v>0</v>
      </c>
      <c r="D53" s="78">
        <f t="shared" si="7"/>
        <v>0</v>
      </c>
      <c r="E53" s="78">
        <f t="shared" si="7"/>
        <v>0</v>
      </c>
      <c r="F53" s="78">
        <f t="shared" si="7"/>
        <v>0</v>
      </c>
      <c r="G53" s="78">
        <f t="shared" si="7"/>
        <v>0</v>
      </c>
      <c r="H53" s="78">
        <f t="shared" si="7"/>
        <v>0</v>
      </c>
      <c r="I53" s="78">
        <f t="shared" si="7"/>
        <v>0</v>
      </c>
      <c r="J53" s="78">
        <f t="shared" si="7"/>
        <v>0</v>
      </c>
      <c r="K53" s="78">
        <f t="shared" si="7"/>
        <v>0</v>
      </c>
      <c r="L53" s="78">
        <f t="shared" si="7"/>
        <v>0</v>
      </c>
      <c r="M53" s="78">
        <f t="shared" si="7"/>
        <v>0</v>
      </c>
      <c r="N53" s="78">
        <f>SUM(B53:M53)</f>
        <v>3000</v>
      </c>
    </row>
    <row r="54">
      <c r="A54" s="76" t="s">
        <v>76</v>
      </c>
      <c r="B54" s="82">
        <v>50.0</v>
      </c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3"/>
    </row>
    <row r="55">
      <c r="A55" s="76" t="s">
        <v>84</v>
      </c>
      <c r="B55" s="84">
        <f t="shared" ref="B55:M55" si="8">B54*B53</f>
        <v>150000</v>
      </c>
      <c r="C55" s="84">
        <f t="shared" si="8"/>
        <v>0</v>
      </c>
      <c r="D55" s="84">
        <f t="shared" si="8"/>
        <v>0</v>
      </c>
      <c r="E55" s="84">
        <f t="shared" si="8"/>
        <v>0</v>
      </c>
      <c r="F55" s="84">
        <f t="shared" si="8"/>
        <v>0</v>
      </c>
      <c r="G55" s="84">
        <f t="shared" si="8"/>
        <v>0</v>
      </c>
      <c r="H55" s="84">
        <f t="shared" si="8"/>
        <v>0</v>
      </c>
      <c r="I55" s="84">
        <f t="shared" si="8"/>
        <v>0</v>
      </c>
      <c r="J55" s="84">
        <f t="shared" si="8"/>
        <v>0</v>
      </c>
      <c r="K55" s="84">
        <f t="shared" si="8"/>
        <v>0</v>
      </c>
      <c r="L55" s="84">
        <f t="shared" si="8"/>
        <v>0</v>
      </c>
      <c r="M55" s="84">
        <f t="shared" si="8"/>
        <v>0</v>
      </c>
      <c r="N55" s="84">
        <f>SUM(B55:M55)</f>
        <v>150000</v>
      </c>
    </row>
    <row r="57">
      <c r="A57" s="85" t="s">
        <v>91</v>
      </c>
      <c r="J57" s="97"/>
      <c r="K57" s="97"/>
      <c r="L57" s="97"/>
      <c r="M57" s="97"/>
      <c r="N57" s="97"/>
    </row>
    <row r="58">
      <c r="A58" s="87"/>
      <c r="B58" s="75">
        <v>44562.0</v>
      </c>
      <c r="C58" s="75">
        <v>44593.0</v>
      </c>
      <c r="D58" s="75">
        <v>44621.0</v>
      </c>
      <c r="E58" s="75">
        <v>44652.0</v>
      </c>
      <c r="F58" s="75">
        <v>44682.0</v>
      </c>
      <c r="G58" s="75">
        <v>44713.0</v>
      </c>
      <c r="H58" s="75">
        <v>44743.0</v>
      </c>
      <c r="I58" s="75">
        <v>44774.0</v>
      </c>
      <c r="J58" s="75">
        <v>44805.0</v>
      </c>
      <c r="K58" s="75">
        <v>44835.0</v>
      </c>
      <c r="L58" s="75">
        <v>44866.0</v>
      </c>
      <c r="M58" s="75">
        <v>44896.0</v>
      </c>
      <c r="N58" s="6" t="s">
        <v>72</v>
      </c>
    </row>
    <row r="59">
      <c r="A59" s="91" t="s">
        <v>83</v>
      </c>
      <c r="B59" s="89">
        <v>10000.0</v>
      </c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>
        <f>SUM(B59:M59)</f>
        <v>10000</v>
      </c>
    </row>
    <row r="60">
      <c r="A60" s="91" t="s">
        <v>74</v>
      </c>
      <c r="B60" s="92">
        <v>0.3</v>
      </c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>
        <v>0.3</v>
      </c>
    </row>
    <row r="61">
      <c r="A61" s="102" t="s">
        <v>24</v>
      </c>
      <c r="B61" s="89">
        <f t="shared" ref="B61:C61" si="9">B59*B60</f>
        <v>3000</v>
      </c>
      <c r="C61" s="89">
        <f t="shared" si="9"/>
        <v>0</v>
      </c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>
        <f>SUM(B61:M61)</f>
        <v>3000</v>
      </c>
    </row>
    <row r="62">
      <c r="A62" s="91" t="s">
        <v>76</v>
      </c>
      <c r="B62" s="94">
        <v>50.0</v>
      </c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5">
        <v>50.0</v>
      </c>
    </row>
    <row r="63">
      <c r="A63" s="91" t="s">
        <v>84</v>
      </c>
      <c r="B63" s="96">
        <f t="shared" ref="B63:C63" si="10">B62*B61</f>
        <v>150000</v>
      </c>
      <c r="C63" s="96">
        <f t="shared" si="10"/>
        <v>0</v>
      </c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>
        <f>SUM(B63:M63)</f>
        <v>150000</v>
      </c>
    </row>
    <row r="65">
      <c r="A65" s="85" t="s">
        <v>92</v>
      </c>
      <c r="J65" s="97"/>
      <c r="K65" s="97"/>
      <c r="L65" s="97"/>
      <c r="M65" s="97"/>
      <c r="N65" s="97"/>
    </row>
    <row r="66">
      <c r="A66" s="87"/>
      <c r="B66" s="75">
        <v>44562.0</v>
      </c>
      <c r="C66" s="75">
        <v>44593.0</v>
      </c>
      <c r="D66" s="75">
        <v>44621.0</v>
      </c>
      <c r="E66" s="75">
        <v>44652.0</v>
      </c>
      <c r="F66" s="75">
        <v>44682.0</v>
      </c>
      <c r="G66" s="75">
        <v>44713.0</v>
      </c>
      <c r="H66" s="75">
        <v>44743.0</v>
      </c>
      <c r="I66" s="75">
        <v>44774.0</v>
      </c>
      <c r="J66" s="75">
        <v>44805.0</v>
      </c>
      <c r="K66" s="75">
        <v>44835.0</v>
      </c>
      <c r="L66" s="75">
        <v>44866.0</v>
      </c>
      <c r="M66" s="75">
        <v>44896.0</v>
      </c>
      <c r="N66" s="6" t="s">
        <v>72</v>
      </c>
    </row>
    <row r="67">
      <c r="A67" s="91" t="s">
        <v>83</v>
      </c>
      <c r="B67" s="99">
        <f t="shared" ref="B67:N67" si="11">(B51-B59)/B59</f>
        <v>0</v>
      </c>
      <c r="C67" s="99" t="str">
        <f t="shared" si="11"/>
        <v>#DIV/0!</v>
      </c>
      <c r="D67" s="99" t="str">
        <f t="shared" si="11"/>
        <v>#DIV/0!</v>
      </c>
      <c r="E67" s="99" t="str">
        <f t="shared" si="11"/>
        <v>#DIV/0!</v>
      </c>
      <c r="F67" s="99" t="str">
        <f t="shared" si="11"/>
        <v>#DIV/0!</v>
      </c>
      <c r="G67" s="99" t="str">
        <f t="shared" si="11"/>
        <v>#DIV/0!</v>
      </c>
      <c r="H67" s="99" t="str">
        <f t="shared" si="11"/>
        <v>#DIV/0!</v>
      </c>
      <c r="I67" s="99" t="str">
        <f t="shared" si="11"/>
        <v>#DIV/0!</v>
      </c>
      <c r="J67" s="99" t="str">
        <f t="shared" si="11"/>
        <v>#DIV/0!</v>
      </c>
      <c r="K67" s="99" t="str">
        <f t="shared" si="11"/>
        <v>#DIV/0!</v>
      </c>
      <c r="L67" s="99" t="str">
        <f t="shared" si="11"/>
        <v>#DIV/0!</v>
      </c>
      <c r="M67" s="99" t="str">
        <f t="shared" si="11"/>
        <v>#DIV/0!</v>
      </c>
      <c r="N67" s="99">
        <f t="shared" si="11"/>
        <v>0</v>
      </c>
    </row>
    <row r="68">
      <c r="A68" s="91" t="s">
        <v>74</v>
      </c>
      <c r="B68" s="92">
        <v>0.3</v>
      </c>
      <c r="C68" s="92">
        <v>0.3</v>
      </c>
      <c r="D68" s="92">
        <v>0.3</v>
      </c>
      <c r="E68" s="92">
        <v>0.3</v>
      </c>
      <c r="F68" s="92">
        <v>0.3</v>
      </c>
      <c r="G68" s="92">
        <v>0.3</v>
      </c>
      <c r="H68" s="92">
        <v>0.3</v>
      </c>
      <c r="I68" s="92">
        <v>0.3</v>
      </c>
      <c r="J68" s="92">
        <v>0.3</v>
      </c>
      <c r="K68" s="92">
        <v>0.3</v>
      </c>
      <c r="L68" s="92">
        <v>0.3</v>
      </c>
      <c r="M68" s="92">
        <v>0.3</v>
      </c>
      <c r="N68" s="92">
        <v>0.3</v>
      </c>
    </row>
    <row r="69">
      <c r="A69" s="91" t="s">
        <v>84</v>
      </c>
      <c r="B69" s="99">
        <f t="shared" ref="B69:N69" si="12">(B55-B63)/B63</f>
        <v>0</v>
      </c>
      <c r="C69" s="99" t="str">
        <f t="shared" si="12"/>
        <v>#DIV/0!</v>
      </c>
      <c r="D69" s="99" t="str">
        <f t="shared" si="12"/>
        <v>#DIV/0!</v>
      </c>
      <c r="E69" s="99" t="str">
        <f t="shared" si="12"/>
        <v>#DIV/0!</v>
      </c>
      <c r="F69" s="99" t="str">
        <f t="shared" si="12"/>
        <v>#DIV/0!</v>
      </c>
      <c r="G69" s="99" t="str">
        <f t="shared" si="12"/>
        <v>#DIV/0!</v>
      </c>
      <c r="H69" s="99" t="str">
        <f t="shared" si="12"/>
        <v>#DIV/0!</v>
      </c>
      <c r="I69" s="99" t="str">
        <f t="shared" si="12"/>
        <v>#DIV/0!</v>
      </c>
      <c r="J69" s="99" t="str">
        <f t="shared" si="12"/>
        <v>#DIV/0!</v>
      </c>
      <c r="K69" s="99" t="str">
        <f t="shared" si="12"/>
        <v>#DIV/0!</v>
      </c>
      <c r="L69" s="99" t="str">
        <f t="shared" si="12"/>
        <v>#DIV/0!</v>
      </c>
      <c r="M69" s="99" t="str">
        <f t="shared" si="12"/>
        <v>#DIV/0!</v>
      </c>
      <c r="N69" s="99">
        <f t="shared" si="12"/>
        <v>0</v>
      </c>
    </row>
  </sheetData>
  <mergeCells count="6">
    <mergeCell ref="A1:I1"/>
    <mergeCell ref="A9:I9"/>
    <mergeCell ref="A17:I17"/>
    <mergeCell ref="A49:I49"/>
    <mergeCell ref="A57:I57"/>
    <mergeCell ref="A65:I65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1.5"/>
  </cols>
  <sheetData>
    <row r="1">
      <c r="A1" s="73" t="s">
        <v>93</v>
      </c>
      <c r="J1" s="101"/>
      <c r="K1" s="101"/>
      <c r="L1" s="101"/>
      <c r="M1" s="101"/>
      <c r="N1" s="101"/>
    </row>
    <row r="2">
      <c r="A2" s="31"/>
      <c r="B2" s="75">
        <v>44562.0</v>
      </c>
      <c r="C2" s="75">
        <v>44593.0</v>
      </c>
      <c r="D2" s="75">
        <v>44621.0</v>
      </c>
      <c r="E2" s="75">
        <v>44652.0</v>
      </c>
      <c r="F2" s="75">
        <v>44682.0</v>
      </c>
      <c r="G2" s="75">
        <v>44713.0</v>
      </c>
      <c r="H2" s="75">
        <v>44743.0</v>
      </c>
      <c r="I2" s="75">
        <v>44774.0</v>
      </c>
      <c r="J2" s="75">
        <v>44805.0</v>
      </c>
      <c r="K2" s="75">
        <v>44835.0</v>
      </c>
      <c r="L2" s="75">
        <v>44866.0</v>
      </c>
      <c r="M2" s="75">
        <v>44896.0</v>
      </c>
      <c r="N2" s="6" t="s">
        <v>72</v>
      </c>
    </row>
    <row r="3">
      <c r="A3" s="103" t="s">
        <v>22</v>
      </c>
      <c r="B3" s="50">
        <f t="shared" ref="B3:M3" si="1">B16</f>
        <v>1050</v>
      </c>
      <c r="C3" s="50">
        <f t="shared" si="1"/>
        <v>492</v>
      </c>
      <c r="D3" s="50">
        <f t="shared" si="1"/>
        <v>883</v>
      </c>
      <c r="E3" s="50">
        <f t="shared" si="1"/>
        <v>897</v>
      </c>
      <c r="F3" s="50">
        <f t="shared" si="1"/>
        <v>1046</v>
      </c>
      <c r="G3" s="50">
        <f t="shared" si="1"/>
        <v>1565</v>
      </c>
      <c r="H3" s="50">
        <f t="shared" si="1"/>
        <v>1605</v>
      </c>
      <c r="I3" s="50">
        <f t="shared" si="1"/>
        <v>1516</v>
      </c>
      <c r="J3" s="50">
        <f t="shared" si="1"/>
        <v>2167</v>
      </c>
      <c r="K3" s="50">
        <f t="shared" si="1"/>
        <v>1976</v>
      </c>
      <c r="L3" s="50">
        <f t="shared" si="1"/>
        <v>2177</v>
      </c>
      <c r="M3" s="50">
        <f t="shared" si="1"/>
        <v>2101</v>
      </c>
      <c r="N3" s="50">
        <f t="shared" ref="N3:N4" si="3">SUM(B3:M3)</f>
        <v>17475</v>
      </c>
    </row>
    <row r="4">
      <c r="A4" s="103" t="s">
        <v>94</v>
      </c>
      <c r="B4" s="50">
        <f t="shared" ref="B4:M4" si="2">B26</f>
        <v>586</v>
      </c>
      <c r="C4" s="50">
        <f t="shared" si="2"/>
        <v>269</v>
      </c>
      <c r="D4" s="50">
        <f t="shared" si="2"/>
        <v>476</v>
      </c>
      <c r="E4" s="50">
        <f t="shared" si="2"/>
        <v>475</v>
      </c>
      <c r="F4" s="50">
        <f t="shared" si="2"/>
        <v>492</v>
      </c>
      <c r="G4" s="50">
        <f t="shared" si="2"/>
        <v>904</v>
      </c>
      <c r="H4" s="50">
        <f t="shared" si="2"/>
        <v>963</v>
      </c>
      <c r="I4" s="50">
        <f t="shared" si="2"/>
        <v>743</v>
      </c>
      <c r="J4" s="50">
        <f t="shared" si="2"/>
        <v>1162</v>
      </c>
      <c r="K4" s="50">
        <f t="shared" si="2"/>
        <v>1167</v>
      </c>
      <c r="L4" s="50">
        <f t="shared" si="2"/>
        <v>1106</v>
      </c>
      <c r="M4" s="50">
        <f t="shared" si="2"/>
        <v>1052</v>
      </c>
      <c r="N4" s="50">
        <f t="shared" si="3"/>
        <v>9395</v>
      </c>
    </row>
    <row r="5">
      <c r="A5" s="103" t="s">
        <v>95</v>
      </c>
      <c r="B5" s="50">
        <f t="shared" ref="B5:N5" si="4">B36</f>
        <v>349</v>
      </c>
      <c r="C5" s="50">
        <f t="shared" si="4"/>
        <v>187</v>
      </c>
      <c r="D5" s="50">
        <f t="shared" si="4"/>
        <v>332</v>
      </c>
      <c r="E5" s="50">
        <f t="shared" si="4"/>
        <v>318</v>
      </c>
      <c r="F5" s="50">
        <f t="shared" si="4"/>
        <v>348</v>
      </c>
      <c r="G5" s="50">
        <f t="shared" si="4"/>
        <v>616</v>
      </c>
      <c r="H5" s="50">
        <f t="shared" si="4"/>
        <v>501</v>
      </c>
      <c r="I5" s="50">
        <f t="shared" si="4"/>
        <v>548</v>
      </c>
      <c r="J5" s="50">
        <f t="shared" si="4"/>
        <v>607</v>
      </c>
      <c r="K5" s="50">
        <f t="shared" si="4"/>
        <v>752</v>
      </c>
      <c r="L5" s="50">
        <f t="shared" si="4"/>
        <v>605</v>
      </c>
      <c r="M5" s="50">
        <f t="shared" si="4"/>
        <v>649</v>
      </c>
      <c r="N5" s="50">
        <f t="shared" si="4"/>
        <v>5812</v>
      </c>
    </row>
    <row r="6">
      <c r="A6" s="103" t="s">
        <v>25</v>
      </c>
      <c r="B6" s="49">
        <f t="shared" ref="B6:N6" si="5">B46</f>
        <v>349000</v>
      </c>
      <c r="C6" s="49">
        <f t="shared" si="5"/>
        <v>187000</v>
      </c>
      <c r="D6" s="49">
        <f t="shared" si="5"/>
        <v>332000</v>
      </c>
      <c r="E6" s="49">
        <f t="shared" si="5"/>
        <v>318000</v>
      </c>
      <c r="F6" s="49">
        <f t="shared" si="5"/>
        <v>348000</v>
      </c>
      <c r="G6" s="49">
        <f t="shared" si="5"/>
        <v>616000</v>
      </c>
      <c r="H6" s="49">
        <f t="shared" si="5"/>
        <v>501000</v>
      </c>
      <c r="I6" s="49">
        <f t="shared" si="5"/>
        <v>548000</v>
      </c>
      <c r="J6" s="49">
        <f t="shared" si="5"/>
        <v>607000</v>
      </c>
      <c r="K6" s="49">
        <f t="shared" si="5"/>
        <v>752000</v>
      </c>
      <c r="L6" s="49">
        <f t="shared" si="5"/>
        <v>605000</v>
      </c>
      <c r="M6" s="49">
        <f t="shared" si="5"/>
        <v>649000</v>
      </c>
      <c r="N6" s="49">
        <f t="shared" si="5"/>
        <v>5812000</v>
      </c>
    </row>
    <row r="8">
      <c r="A8" s="73" t="s">
        <v>96</v>
      </c>
      <c r="J8" s="101"/>
      <c r="K8" s="101"/>
      <c r="L8" s="101"/>
      <c r="M8" s="101"/>
      <c r="N8" s="101"/>
    </row>
    <row r="9">
      <c r="A9" s="104" t="s">
        <v>22</v>
      </c>
      <c r="B9" s="75">
        <v>44562.0</v>
      </c>
      <c r="C9" s="75">
        <v>44593.0</v>
      </c>
      <c r="D9" s="75">
        <v>44621.0</v>
      </c>
      <c r="E9" s="75">
        <v>44652.0</v>
      </c>
      <c r="F9" s="75">
        <v>44682.0</v>
      </c>
      <c r="G9" s="75">
        <v>44713.0</v>
      </c>
      <c r="H9" s="75">
        <v>44743.0</v>
      </c>
      <c r="I9" s="75">
        <v>44774.0</v>
      </c>
      <c r="J9" s="75">
        <v>44805.0</v>
      </c>
      <c r="K9" s="75">
        <v>44835.0</v>
      </c>
      <c r="L9" s="75">
        <v>44866.0</v>
      </c>
      <c r="M9" s="75">
        <v>44896.0</v>
      </c>
      <c r="N9" s="6" t="s">
        <v>72</v>
      </c>
    </row>
    <row r="10">
      <c r="A10" s="105" t="s">
        <v>26</v>
      </c>
      <c r="B10" s="34">
        <v>125.0</v>
      </c>
      <c r="C10" s="34">
        <v>75.0</v>
      </c>
      <c r="D10" s="34">
        <v>112.0</v>
      </c>
      <c r="E10" s="34">
        <v>99.0</v>
      </c>
      <c r="F10" s="34">
        <v>189.0</v>
      </c>
      <c r="G10" s="34">
        <v>229.0</v>
      </c>
      <c r="H10" s="34">
        <v>278.0</v>
      </c>
      <c r="I10" s="34">
        <v>245.0</v>
      </c>
      <c r="J10" s="34">
        <v>365.0</v>
      </c>
      <c r="K10" s="34">
        <v>321.0</v>
      </c>
      <c r="L10" s="34">
        <v>399.0</v>
      </c>
      <c r="M10" s="34">
        <v>322.0</v>
      </c>
      <c r="N10" s="50">
        <f t="shared" ref="N10:N15" si="6">SUM(B10:M10)</f>
        <v>2759</v>
      </c>
    </row>
    <row r="11">
      <c r="A11" s="105" t="s">
        <v>27</v>
      </c>
      <c r="B11" s="34">
        <v>200.0</v>
      </c>
      <c r="C11" s="34">
        <v>79.0</v>
      </c>
      <c r="D11" s="34">
        <v>157.0</v>
      </c>
      <c r="E11" s="34">
        <v>167.0</v>
      </c>
      <c r="F11" s="34">
        <v>166.0</v>
      </c>
      <c r="G11" s="34">
        <v>272.0</v>
      </c>
      <c r="H11" s="34">
        <v>229.0</v>
      </c>
      <c r="I11" s="34">
        <v>248.0</v>
      </c>
      <c r="J11" s="34">
        <v>324.0</v>
      </c>
      <c r="K11" s="34">
        <v>331.0</v>
      </c>
      <c r="L11" s="34">
        <v>322.0</v>
      </c>
      <c r="M11" s="34">
        <v>334.0</v>
      </c>
      <c r="N11" s="50">
        <f t="shared" si="6"/>
        <v>2829</v>
      </c>
    </row>
    <row r="12">
      <c r="A12" s="105" t="s">
        <v>28</v>
      </c>
      <c r="B12" s="34">
        <v>225.0</v>
      </c>
      <c r="C12" s="34">
        <v>87.0</v>
      </c>
      <c r="D12" s="34">
        <v>177.0</v>
      </c>
      <c r="E12" s="34">
        <v>123.0</v>
      </c>
      <c r="F12" s="34">
        <v>183.0</v>
      </c>
      <c r="G12" s="34">
        <v>244.0</v>
      </c>
      <c r="H12" s="34">
        <v>286.0</v>
      </c>
      <c r="I12" s="34">
        <v>240.0</v>
      </c>
      <c r="J12" s="34">
        <v>339.0</v>
      </c>
      <c r="K12" s="34">
        <v>345.0</v>
      </c>
      <c r="L12" s="34">
        <v>375.0</v>
      </c>
      <c r="M12" s="34">
        <v>331.0</v>
      </c>
      <c r="N12" s="50">
        <f t="shared" si="6"/>
        <v>2955</v>
      </c>
    </row>
    <row r="13">
      <c r="A13" s="105" t="s">
        <v>29</v>
      </c>
      <c r="B13" s="34">
        <v>175.0</v>
      </c>
      <c r="C13" s="34">
        <v>88.0</v>
      </c>
      <c r="D13" s="34">
        <v>125.0</v>
      </c>
      <c r="E13" s="34">
        <v>199.0</v>
      </c>
      <c r="F13" s="34">
        <v>134.0</v>
      </c>
      <c r="G13" s="34">
        <v>299.0</v>
      </c>
      <c r="H13" s="34">
        <v>269.0</v>
      </c>
      <c r="I13" s="34">
        <v>229.0</v>
      </c>
      <c r="J13" s="34">
        <v>397.0</v>
      </c>
      <c r="K13" s="34">
        <v>312.0</v>
      </c>
      <c r="L13" s="34">
        <v>369.0</v>
      </c>
      <c r="M13" s="34">
        <v>338.0</v>
      </c>
      <c r="N13" s="50">
        <f t="shared" si="6"/>
        <v>2934</v>
      </c>
    </row>
    <row r="14">
      <c r="A14" s="105" t="s">
        <v>97</v>
      </c>
      <c r="B14" s="34">
        <v>200.0</v>
      </c>
      <c r="C14" s="34">
        <v>92.0</v>
      </c>
      <c r="D14" s="34">
        <v>114.0</v>
      </c>
      <c r="E14" s="34">
        <v>176.0</v>
      </c>
      <c r="F14" s="34">
        <v>197.0</v>
      </c>
      <c r="G14" s="34">
        <v>266.0</v>
      </c>
      <c r="H14" s="34">
        <v>244.0</v>
      </c>
      <c r="I14" s="34">
        <v>297.0</v>
      </c>
      <c r="J14" s="34">
        <v>377.0</v>
      </c>
      <c r="K14" s="34">
        <v>322.0</v>
      </c>
      <c r="L14" s="34">
        <v>378.0</v>
      </c>
      <c r="M14" s="34">
        <v>399.0</v>
      </c>
      <c r="N14" s="50">
        <f t="shared" si="6"/>
        <v>3062</v>
      </c>
    </row>
    <row r="15">
      <c r="A15" s="106" t="s">
        <v>31</v>
      </c>
      <c r="B15" s="107">
        <v>125.0</v>
      </c>
      <c r="C15" s="107">
        <v>71.0</v>
      </c>
      <c r="D15" s="107">
        <v>198.0</v>
      </c>
      <c r="E15" s="107">
        <v>133.0</v>
      </c>
      <c r="F15" s="107">
        <v>177.0</v>
      </c>
      <c r="G15" s="107">
        <v>255.0</v>
      </c>
      <c r="H15" s="107">
        <v>299.0</v>
      </c>
      <c r="I15" s="107">
        <v>257.0</v>
      </c>
      <c r="J15" s="107">
        <v>365.0</v>
      </c>
      <c r="K15" s="107">
        <v>345.0</v>
      </c>
      <c r="L15" s="107">
        <v>334.0</v>
      </c>
      <c r="M15" s="107">
        <v>377.0</v>
      </c>
      <c r="N15" s="108">
        <f t="shared" si="6"/>
        <v>2936</v>
      </c>
    </row>
    <row r="16">
      <c r="A16" s="109" t="s">
        <v>98</v>
      </c>
      <c r="B16" s="110">
        <f t="shared" ref="B16:N16" si="7">SUM(B10:B15)</f>
        <v>1050</v>
      </c>
      <c r="C16" s="110">
        <f t="shared" si="7"/>
        <v>492</v>
      </c>
      <c r="D16" s="110">
        <f t="shared" si="7"/>
        <v>883</v>
      </c>
      <c r="E16" s="110">
        <f t="shared" si="7"/>
        <v>897</v>
      </c>
      <c r="F16" s="110">
        <f t="shared" si="7"/>
        <v>1046</v>
      </c>
      <c r="G16" s="110">
        <f t="shared" si="7"/>
        <v>1565</v>
      </c>
      <c r="H16" s="110">
        <f t="shared" si="7"/>
        <v>1605</v>
      </c>
      <c r="I16" s="110">
        <f t="shared" si="7"/>
        <v>1516</v>
      </c>
      <c r="J16" s="110">
        <f t="shared" si="7"/>
        <v>2167</v>
      </c>
      <c r="K16" s="110">
        <f t="shared" si="7"/>
        <v>1976</v>
      </c>
      <c r="L16" s="110">
        <f t="shared" si="7"/>
        <v>2177</v>
      </c>
      <c r="M16" s="110">
        <f t="shared" si="7"/>
        <v>2101</v>
      </c>
      <c r="N16" s="110">
        <f t="shared" si="7"/>
        <v>17475</v>
      </c>
    </row>
    <row r="18">
      <c r="A18" s="73" t="s">
        <v>96</v>
      </c>
      <c r="J18" s="101"/>
      <c r="K18" s="101"/>
      <c r="L18" s="101"/>
      <c r="M18" s="101"/>
      <c r="N18" s="101"/>
    </row>
    <row r="19">
      <c r="A19" s="104" t="s">
        <v>94</v>
      </c>
      <c r="B19" s="75">
        <v>44562.0</v>
      </c>
      <c r="C19" s="75">
        <v>44593.0</v>
      </c>
      <c r="D19" s="75">
        <v>44621.0</v>
      </c>
      <c r="E19" s="75">
        <v>44652.0</v>
      </c>
      <c r="F19" s="75">
        <v>44682.0</v>
      </c>
      <c r="G19" s="75">
        <v>44713.0</v>
      </c>
      <c r="H19" s="75">
        <v>44743.0</v>
      </c>
      <c r="I19" s="75">
        <v>44774.0</v>
      </c>
      <c r="J19" s="75">
        <v>44805.0</v>
      </c>
      <c r="K19" s="75">
        <v>44835.0</v>
      </c>
      <c r="L19" s="75">
        <v>44866.0</v>
      </c>
      <c r="M19" s="75">
        <v>44896.0</v>
      </c>
      <c r="N19" s="6" t="s">
        <v>72</v>
      </c>
    </row>
    <row r="20">
      <c r="A20" s="105" t="s">
        <v>26</v>
      </c>
      <c r="B20" s="34">
        <v>75.0</v>
      </c>
      <c r="C20" s="34">
        <v>40.0</v>
      </c>
      <c r="D20" s="34">
        <v>75.0</v>
      </c>
      <c r="E20" s="34">
        <v>66.0</v>
      </c>
      <c r="F20" s="34">
        <v>75.0</v>
      </c>
      <c r="G20" s="34">
        <v>129.0</v>
      </c>
      <c r="H20" s="34">
        <v>178.0</v>
      </c>
      <c r="I20" s="34">
        <v>140.0</v>
      </c>
      <c r="J20" s="34">
        <v>201.0</v>
      </c>
      <c r="K20" s="34">
        <v>233.0</v>
      </c>
      <c r="L20" s="34">
        <v>210.0</v>
      </c>
      <c r="M20" s="34">
        <v>189.0</v>
      </c>
      <c r="N20" s="50">
        <f t="shared" ref="N20:N25" si="8">SUM(B20:M20)</f>
        <v>1611</v>
      </c>
    </row>
    <row r="21">
      <c r="A21" s="105" t="s">
        <v>27</v>
      </c>
      <c r="B21" s="34">
        <v>110.0</v>
      </c>
      <c r="C21" s="34">
        <v>39.0</v>
      </c>
      <c r="D21" s="34">
        <v>72.0</v>
      </c>
      <c r="E21" s="34">
        <v>77.0</v>
      </c>
      <c r="F21" s="34">
        <v>79.0</v>
      </c>
      <c r="G21" s="34">
        <v>173.0</v>
      </c>
      <c r="H21" s="34">
        <v>129.0</v>
      </c>
      <c r="I21" s="34">
        <v>142.0</v>
      </c>
      <c r="J21" s="34">
        <v>199.0</v>
      </c>
      <c r="K21" s="34">
        <v>198.0</v>
      </c>
      <c r="L21" s="34">
        <v>177.0</v>
      </c>
      <c r="M21" s="34">
        <v>165.0</v>
      </c>
      <c r="N21" s="50">
        <f t="shared" si="8"/>
        <v>1560</v>
      </c>
    </row>
    <row r="22">
      <c r="A22" s="105" t="s">
        <v>28</v>
      </c>
      <c r="B22" s="34">
        <v>89.0</v>
      </c>
      <c r="C22" s="34">
        <v>57.0</v>
      </c>
      <c r="D22" s="34">
        <v>86.0</v>
      </c>
      <c r="E22" s="34">
        <v>88.0</v>
      </c>
      <c r="F22" s="34">
        <v>87.0</v>
      </c>
      <c r="G22" s="34">
        <v>115.0</v>
      </c>
      <c r="H22" s="34">
        <v>185.0</v>
      </c>
      <c r="I22" s="34">
        <v>119.0</v>
      </c>
      <c r="J22" s="34">
        <v>195.0</v>
      </c>
      <c r="K22" s="34">
        <v>194.0</v>
      </c>
      <c r="L22" s="34">
        <v>177.0</v>
      </c>
      <c r="M22" s="34">
        <v>191.0</v>
      </c>
      <c r="N22" s="50">
        <f t="shared" si="8"/>
        <v>1583</v>
      </c>
    </row>
    <row r="23">
      <c r="A23" s="105" t="s">
        <v>29</v>
      </c>
      <c r="B23" s="34">
        <v>97.0</v>
      </c>
      <c r="C23" s="34">
        <v>47.0</v>
      </c>
      <c r="D23" s="34">
        <v>81.0</v>
      </c>
      <c r="E23" s="34">
        <v>89.0</v>
      </c>
      <c r="F23" s="34">
        <v>88.0</v>
      </c>
      <c r="G23" s="34">
        <v>175.0</v>
      </c>
      <c r="H23" s="34">
        <v>155.0</v>
      </c>
      <c r="I23" s="34">
        <v>110.0</v>
      </c>
      <c r="J23" s="34">
        <v>182.0</v>
      </c>
      <c r="K23" s="34">
        <v>152.0</v>
      </c>
      <c r="L23" s="34">
        <v>176.0</v>
      </c>
      <c r="M23" s="34">
        <v>122.0</v>
      </c>
      <c r="N23" s="50">
        <f t="shared" si="8"/>
        <v>1474</v>
      </c>
    </row>
    <row r="24">
      <c r="A24" s="105" t="s">
        <v>97</v>
      </c>
      <c r="B24" s="34">
        <v>118.0</v>
      </c>
      <c r="C24" s="34">
        <v>49.0</v>
      </c>
      <c r="D24" s="34">
        <v>90.0</v>
      </c>
      <c r="E24" s="34">
        <v>99.0</v>
      </c>
      <c r="F24" s="34">
        <v>92.0</v>
      </c>
      <c r="G24" s="34">
        <v>156.0</v>
      </c>
      <c r="H24" s="34">
        <v>129.0</v>
      </c>
      <c r="I24" s="34">
        <v>115.0</v>
      </c>
      <c r="J24" s="34">
        <v>190.0</v>
      </c>
      <c r="K24" s="34">
        <v>199.0</v>
      </c>
      <c r="L24" s="34">
        <v>180.0</v>
      </c>
      <c r="M24" s="34">
        <v>192.0</v>
      </c>
      <c r="N24" s="50">
        <f t="shared" si="8"/>
        <v>1609</v>
      </c>
    </row>
    <row r="25">
      <c r="A25" s="106" t="s">
        <v>31</v>
      </c>
      <c r="B25" s="107">
        <v>97.0</v>
      </c>
      <c r="C25" s="107">
        <v>37.0</v>
      </c>
      <c r="D25" s="107">
        <v>72.0</v>
      </c>
      <c r="E25" s="107">
        <v>56.0</v>
      </c>
      <c r="F25" s="107">
        <v>71.0</v>
      </c>
      <c r="G25" s="107">
        <v>156.0</v>
      </c>
      <c r="H25" s="107">
        <v>187.0</v>
      </c>
      <c r="I25" s="107">
        <v>117.0</v>
      </c>
      <c r="J25" s="107">
        <v>195.0</v>
      </c>
      <c r="K25" s="107">
        <v>191.0</v>
      </c>
      <c r="L25" s="107">
        <v>186.0</v>
      </c>
      <c r="M25" s="107">
        <v>193.0</v>
      </c>
      <c r="N25" s="108">
        <f t="shared" si="8"/>
        <v>1558</v>
      </c>
    </row>
    <row r="26">
      <c r="A26" s="111" t="s">
        <v>99</v>
      </c>
      <c r="B26" s="112">
        <f t="shared" ref="B26:N26" si="9">SUM(B20:B25)</f>
        <v>586</v>
      </c>
      <c r="C26" s="112">
        <f t="shared" si="9"/>
        <v>269</v>
      </c>
      <c r="D26" s="112">
        <f t="shared" si="9"/>
        <v>476</v>
      </c>
      <c r="E26" s="112">
        <f t="shared" si="9"/>
        <v>475</v>
      </c>
      <c r="F26" s="112">
        <f t="shared" si="9"/>
        <v>492</v>
      </c>
      <c r="G26" s="112">
        <f t="shared" si="9"/>
        <v>904</v>
      </c>
      <c r="H26" s="112">
        <f t="shared" si="9"/>
        <v>963</v>
      </c>
      <c r="I26" s="112">
        <f t="shared" si="9"/>
        <v>743</v>
      </c>
      <c r="J26" s="112">
        <f t="shared" si="9"/>
        <v>1162</v>
      </c>
      <c r="K26" s="112">
        <f t="shared" si="9"/>
        <v>1167</v>
      </c>
      <c r="L26" s="112">
        <f t="shared" si="9"/>
        <v>1106</v>
      </c>
      <c r="M26" s="112">
        <f t="shared" si="9"/>
        <v>1052</v>
      </c>
      <c r="N26" s="113">
        <f t="shared" si="9"/>
        <v>9395</v>
      </c>
    </row>
    <row r="28">
      <c r="A28" s="73" t="s">
        <v>96</v>
      </c>
      <c r="J28" s="101"/>
      <c r="K28" s="101"/>
      <c r="L28" s="101"/>
      <c r="M28" s="101"/>
      <c r="N28" s="101"/>
    </row>
    <row r="29">
      <c r="A29" s="104" t="s">
        <v>95</v>
      </c>
      <c r="B29" s="75">
        <v>44562.0</v>
      </c>
      <c r="C29" s="75">
        <v>44593.0</v>
      </c>
      <c r="D29" s="75">
        <v>44621.0</v>
      </c>
      <c r="E29" s="75">
        <v>44652.0</v>
      </c>
      <c r="F29" s="75">
        <v>44682.0</v>
      </c>
      <c r="G29" s="75">
        <v>44713.0</v>
      </c>
      <c r="H29" s="75">
        <v>44743.0</v>
      </c>
      <c r="I29" s="75">
        <v>44774.0</v>
      </c>
      <c r="J29" s="75">
        <v>44805.0</v>
      </c>
      <c r="K29" s="75">
        <v>44835.0</v>
      </c>
      <c r="L29" s="75">
        <v>44866.0</v>
      </c>
      <c r="M29" s="75">
        <v>44896.0</v>
      </c>
      <c r="N29" s="6" t="s">
        <v>72</v>
      </c>
    </row>
    <row r="30">
      <c r="A30" s="105" t="s">
        <v>26</v>
      </c>
      <c r="B30" s="34">
        <v>45.0</v>
      </c>
      <c r="C30" s="34">
        <v>27.0</v>
      </c>
      <c r="D30" s="34">
        <v>40.0</v>
      </c>
      <c r="E30" s="34">
        <v>46.0</v>
      </c>
      <c r="F30" s="34">
        <v>45.0</v>
      </c>
      <c r="G30" s="34">
        <v>69.0</v>
      </c>
      <c r="H30" s="34">
        <v>92.0</v>
      </c>
      <c r="I30" s="34">
        <v>77.0</v>
      </c>
      <c r="J30" s="34">
        <v>127.0</v>
      </c>
      <c r="K30" s="34">
        <v>147.0</v>
      </c>
      <c r="L30" s="34">
        <v>126.0</v>
      </c>
      <c r="M30" s="34">
        <v>117.0</v>
      </c>
      <c r="N30" s="50">
        <f t="shared" ref="N30:N35" si="10">SUM(B30:M30)</f>
        <v>958</v>
      </c>
    </row>
    <row r="31">
      <c r="A31" s="105" t="s">
        <v>27</v>
      </c>
      <c r="B31" s="34">
        <v>83.0</v>
      </c>
      <c r="C31" s="34">
        <v>29.0</v>
      </c>
      <c r="D31" s="34">
        <v>70.0</v>
      </c>
      <c r="E31" s="34">
        <v>47.0</v>
      </c>
      <c r="F31" s="34">
        <v>60.0</v>
      </c>
      <c r="G31" s="34">
        <v>77.0</v>
      </c>
      <c r="H31" s="34">
        <v>79.0</v>
      </c>
      <c r="I31" s="34">
        <v>105.0</v>
      </c>
      <c r="J31" s="34">
        <v>89.0</v>
      </c>
      <c r="K31" s="34">
        <v>133.0</v>
      </c>
      <c r="L31" s="34">
        <v>92.0</v>
      </c>
      <c r="M31" s="34">
        <v>123.0</v>
      </c>
      <c r="N31" s="50">
        <f t="shared" si="10"/>
        <v>987</v>
      </c>
    </row>
    <row r="32">
      <c r="A32" s="105" t="s">
        <v>28</v>
      </c>
      <c r="B32" s="34">
        <v>47.0</v>
      </c>
      <c r="C32" s="34">
        <v>49.0</v>
      </c>
      <c r="D32" s="34">
        <v>60.0</v>
      </c>
      <c r="E32" s="34">
        <v>66.0</v>
      </c>
      <c r="F32" s="34">
        <v>59.0</v>
      </c>
      <c r="G32" s="34">
        <v>90.0</v>
      </c>
      <c r="H32" s="34">
        <v>98.0</v>
      </c>
      <c r="I32" s="34">
        <v>99.0</v>
      </c>
      <c r="J32" s="34">
        <v>91.0</v>
      </c>
      <c r="K32" s="34">
        <v>129.0</v>
      </c>
      <c r="L32" s="34">
        <v>99.0</v>
      </c>
      <c r="M32" s="34">
        <v>119.0</v>
      </c>
      <c r="N32" s="50">
        <f t="shared" si="10"/>
        <v>1006</v>
      </c>
    </row>
    <row r="33">
      <c r="A33" s="105" t="s">
        <v>29</v>
      </c>
      <c r="B33" s="34">
        <v>55.0</v>
      </c>
      <c r="C33" s="34">
        <v>33.0</v>
      </c>
      <c r="D33" s="34">
        <v>44.0</v>
      </c>
      <c r="E33" s="34">
        <v>49.0</v>
      </c>
      <c r="F33" s="34">
        <v>58.0</v>
      </c>
      <c r="G33" s="34">
        <v>103.0</v>
      </c>
      <c r="H33" s="34">
        <v>76.0</v>
      </c>
      <c r="I33" s="34">
        <v>96.0</v>
      </c>
      <c r="J33" s="34">
        <v>79.0</v>
      </c>
      <c r="K33" s="34">
        <v>110.0</v>
      </c>
      <c r="L33" s="34">
        <v>77.0</v>
      </c>
      <c r="M33" s="34">
        <v>89.0</v>
      </c>
      <c r="N33" s="50">
        <f t="shared" si="10"/>
        <v>869</v>
      </c>
    </row>
    <row r="34">
      <c r="A34" s="105" t="s">
        <v>97</v>
      </c>
      <c r="B34" s="34">
        <v>67.0</v>
      </c>
      <c r="C34" s="34">
        <v>29.0</v>
      </c>
      <c r="D34" s="34">
        <v>49.0</v>
      </c>
      <c r="E34" s="34">
        <v>80.0</v>
      </c>
      <c r="F34" s="34">
        <v>74.0</v>
      </c>
      <c r="G34" s="34">
        <v>147.0</v>
      </c>
      <c r="H34" s="34">
        <v>65.0</v>
      </c>
      <c r="I34" s="34">
        <v>92.0</v>
      </c>
      <c r="J34" s="34">
        <v>94.0</v>
      </c>
      <c r="K34" s="34">
        <v>111.0</v>
      </c>
      <c r="L34" s="34">
        <v>92.0</v>
      </c>
      <c r="M34" s="34">
        <v>99.0</v>
      </c>
      <c r="N34" s="50">
        <f t="shared" si="10"/>
        <v>999</v>
      </c>
    </row>
    <row r="35">
      <c r="A35" s="106" t="s">
        <v>31</v>
      </c>
      <c r="B35" s="107">
        <v>52.0</v>
      </c>
      <c r="C35" s="107">
        <v>20.0</v>
      </c>
      <c r="D35" s="107">
        <v>69.0</v>
      </c>
      <c r="E35" s="107">
        <v>30.0</v>
      </c>
      <c r="F35" s="107">
        <v>52.0</v>
      </c>
      <c r="G35" s="107">
        <v>130.0</v>
      </c>
      <c r="H35" s="107">
        <v>91.0</v>
      </c>
      <c r="I35" s="107">
        <v>79.0</v>
      </c>
      <c r="J35" s="107">
        <v>127.0</v>
      </c>
      <c r="K35" s="107">
        <v>122.0</v>
      </c>
      <c r="L35" s="107">
        <v>119.0</v>
      </c>
      <c r="M35" s="107">
        <v>102.0</v>
      </c>
      <c r="N35" s="108">
        <f t="shared" si="10"/>
        <v>993</v>
      </c>
    </row>
    <row r="36">
      <c r="A36" s="111" t="s">
        <v>100</v>
      </c>
      <c r="B36" s="112">
        <f t="shared" ref="B36:N36" si="11">SUM(B30:B35)</f>
        <v>349</v>
      </c>
      <c r="C36" s="112">
        <f t="shared" si="11"/>
        <v>187</v>
      </c>
      <c r="D36" s="112">
        <f t="shared" si="11"/>
        <v>332</v>
      </c>
      <c r="E36" s="112">
        <f t="shared" si="11"/>
        <v>318</v>
      </c>
      <c r="F36" s="112">
        <f t="shared" si="11"/>
        <v>348</v>
      </c>
      <c r="G36" s="112">
        <f t="shared" si="11"/>
        <v>616</v>
      </c>
      <c r="H36" s="112">
        <f t="shared" si="11"/>
        <v>501</v>
      </c>
      <c r="I36" s="112">
        <f t="shared" si="11"/>
        <v>548</v>
      </c>
      <c r="J36" s="112">
        <f t="shared" si="11"/>
        <v>607</v>
      </c>
      <c r="K36" s="112">
        <f t="shared" si="11"/>
        <v>752</v>
      </c>
      <c r="L36" s="112">
        <f t="shared" si="11"/>
        <v>605</v>
      </c>
      <c r="M36" s="112">
        <f t="shared" si="11"/>
        <v>649</v>
      </c>
      <c r="N36" s="113">
        <f t="shared" si="11"/>
        <v>5812</v>
      </c>
    </row>
    <row r="38">
      <c r="A38" s="73" t="s">
        <v>96</v>
      </c>
      <c r="J38" s="101"/>
      <c r="K38" s="101"/>
      <c r="L38" s="101"/>
      <c r="M38" s="101"/>
      <c r="N38" s="101"/>
    </row>
    <row r="39">
      <c r="A39" s="104" t="s">
        <v>101</v>
      </c>
      <c r="B39" s="75">
        <v>44562.0</v>
      </c>
      <c r="C39" s="75">
        <v>44593.0</v>
      </c>
      <c r="D39" s="75">
        <v>44621.0</v>
      </c>
      <c r="E39" s="75">
        <v>44652.0</v>
      </c>
      <c r="F39" s="75">
        <v>44682.0</v>
      </c>
      <c r="G39" s="75">
        <v>44713.0</v>
      </c>
      <c r="H39" s="75">
        <v>44743.0</v>
      </c>
      <c r="I39" s="75">
        <v>44774.0</v>
      </c>
      <c r="J39" s="75">
        <v>44805.0</v>
      </c>
      <c r="K39" s="75">
        <v>44835.0</v>
      </c>
      <c r="L39" s="75">
        <v>44866.0</v>
      </c>
      <c r="M39" s="75">
        <v>44896.0</v>
      </c>
      <c r="N39" s="6" t="s">
        <v>72</v>
      </c>
    </row>
    <row r="40">
      <c r="A40" s="105" t="s">
        <v>26</v>
      </c>
      <c r="B40" s="47">
        <f>A49*B30</f>
        <v>45000</v>
      </c>
      <c r="C40" s="47">
        <f>A49*C30</f>
        <v>27000</v>
      </c>
      <c r="D40" s="47">
        <f>A49*D30</f>
        <v>40000</v>
      </c>
      <c r="E40" s="47">
        <f>A49*E30</f>
        <v>46000</v>
      </c>
      <c r="F40" s="47">
        <f>A49*F30</f>
        <v>45000</v>
      </c>
      <c r="G40" s="47">
        <f>A49*G30</f>
        <v>69000</v>
      </c>
      <c r="H40" s="47">
        <f>A49*H30</f>
        <v>92000</v>
      </c>
      <c r="I40" s="47">
        <f>A49*I30</f>
        <v>77000</v>
      </c>
      <c r="J40" s="47">
        <f>A49*J30</f>
        <v>127000</v>
      </c>
      <c r="K40" s="47">
        <f>A49*K30</f>
        <v>147000</v>
      </c>
      <c r="L40" s="47">
        <f>A49*L30</f>
        <v>126000</v>
      </c>
      <c r="M40" s="47">
        <f>A49*M30</f>
        <v>117000</v>
      </c>
      <c r="N40" s="84">
        <f t="shared" ref="N40:N45" si="12">SUM(B40:M40)</f>
        <v>958000</v>
      </c>
    </row>
    <row r="41">
      <c r="A41" s="105" t="s">
        <v>27</v>
      </c>
      <c r="B41" s="47">
        <f>B31*A49</f>
        <v>83000</v>
      </c>
      <c r="C41" s="47">
        <f>A49*C31</f>
        <v>29000</v>
      </c>
      <c r="D41" s="47">
        <f>A49*D31</f>
        <v>70000</v>
      </c>
      <c r="E41" s="47">
        <f>E31*A49</f>
        <v>47000</v>
      </c>
      <c r="F41" s="47">
        <f>A49*F31</f>
        <v>60000</v>
      </c>
      <c r="G41" s="47">
        <f>A49*G31</f>
        <v>77000</v>
      </c>
      <c r="H41" s="47">
        <f>A49*H31</f>
        <v>79000</v>
      </c>
      <c r="I41" s="47">
        <f>I31*A49</f>
        <v>105000</v>
      </c>
      <c r="J41" s="47">
        <f>A49*J31</f>
        <v>89000</v>
      </c>
      <c r="K41" s="47">
        <f>K31*A49</f>
        <v>133000</v>
      </c>
      <c r="L41" s="47">
        <f>L31*A49</f>
        <v>92000</v>
      </c>
      <c r="M41" s="47">
        <f>M31*A49</f>
        <v>123000</v>
      </c>
      <c r="N41" s="84">
        <f t="shared" si="12"/>
        <v>987000</v>
      </c>
    </row>
    <row r="42">
      <c r="A42" s="105" t="s">
        <v>28</v>
      </c>
      <c r="B42" s="47">
        <f>B32*A49</f>
        <v>47000</v>
      </c>
      <c r="C42" s="47">
        <f>A49*C32</f>
        <v>49000</v>
      </c>
      <c r="D42" s="47">
        <f>A49*D32</f>
        <v>60000</v>
      </c>
      <c r="E42" s="47">
        <f>E32*A49</f>
        <v>66000</v>
      </c>
      <c r="F42" s="47">
        <f>A49*F32</f>
        <v>59000</v>
      </c>
      <c r="G42" s="47">
        <f>A49*G32</f>
        <v>90000</v>
      </c>
      <c r="H42" s="47">
        <f>A49*H32</f>
        <v>98000</v>
      </c>
      <c r="I42" s="47">
        <f>I32*A49</f>
        <v>99000</v>
      </c>
      <c r="J42" s="47">
        <f>A49*J32</f>
        <v>91000</v>
      </c>
      <c r="K42" s="47">
        <f>K32*A49</f>
        <v>129000</v>
      </c>
      <c r="L42" s="47">
        <f>L32*A49</f>
        <v>99000</v>
      </c>
      <c r="M42" s="47">
        <f>M32*A49</f>
        <v>119000</v>
      </c>
      <c r="N42" s="84">
        <f t="shared" si="12"/>
        <v>1006000</v>
      </c>
    </row>
    <row r="43">
      <c r="A43" s="105" t="s">
        <v>29</v>
      </c>
      <c r="B43" s="47">
        <f>B33*A49</f>
        <v>55000</v>
      </c>
      <c r="C43" s="47">
        <f>A49*C33</f>
        <v>33000</v>
      </c>
      <c r="D43" s="47">
        <f>A49*D33</f>
        <v>44000</v>
      </c>
      <c r="E43" s="47">
        <f>E33*A49</f>
        <v>49000</v>
      </c>
      <c r="F43" s="47">
        <f>A49*F33</f>
        <v>58000</v>
      </c>
      <c r="G43" s="47">
        <f>A49*G33</f>
        <v>103000</v>
      </c>
      <c r="H43" s="47">
        <f>A49*H33</f>
        <v>76000</v>
      </c>
      <c r="I43" s="47">
        <f>I33*A49</f>
        <v>96000</v>
      </c>
      <c r="J43" s="47">
        <f>A49*J33</f>
        <v>79000</v>
      </c>
      <c r="K43" s="47">
        <f>K33*A49</f>
        <v>110000</v>
      </c>
      <c r="L43" s="47">
        <f>L33*A49</f>
        <v>77000</v>
      </c>
      <c r="M43" s="47">
        <f>M33*A49</f>
        <v>89000</v>
      </c>
      <c r="N43" s="84">
        <f t="shared" si="12"/>
        <v>869000</v>
      </c>
    </row>
    <row r="44">
      <c r="A44" s="105" t="s">
        <v>97</v>
      </c>
      <c r="B44" s="47">
        <f>B34*A49</f>
        <v>67000</v>
      </c>
      <c r="C44" s="47">
        <f>A49*C34</f>
        <v>29000</v>
      </c>
      <c r="D44" s="47">
        <f>A49*D34</f>
        <v>49000</v>
      </c>
      <c r="E44" s="47">
        <f>E34*A49</f>
        <v>80000</v>
      </c>
      <c r="F44" s="47">
        <f>A49*F34</f>
        <v>74000</v>
      </c>
      <c r="G44" s="47">
        <f>A49*G34</f>
        <v>147000</v>
      </c>
      <c r="H44" s="47">
        <f>A49*H34</f>
        <v>65000</v>
      </c>
      <c r="I44" s="47">
        <f>I34*A49</f>
        <v>92000</v>
      </c>
      <c r="J44" s="47">
        <f>A49*J34</f>
        <v>94000</v>
      </c>
      <c r="K44" s="47">
        <f>K34*A49</f>
        <v>111000</v>
      </c>
      <c r="L44" s="47">
        <f>L34*A49</f>
        <v>92000</v>
      </c>
      <c r="M44" s="47">
        <f>M34*A49</f>
        <v>99000</v>
      </c>
      <c r="N44" s="84">
        <f t="shared" si="12"/>
        <v>999000</v>
      </c>
    </row>
    <row r="45">
      <c r="A45" s="106" t="s">
        <v>31</v>
      </c>
      <c r="B45" s="114">
        <f>B35*A49</f>
        <v>52000</v>
      </c>
      <c r="C45" s="47">
        <f>A49*C35</f>
        <v>20000</v>
      </c>
      <c r="D45" s="47">
        <f>A49*D35</f>
        <v>69000</v>
      </c>
      <c r="E45" s="47">
        <f>E35*A49</f>
        <v>30000</v>
      </c>
      <c r="F45" s="47">
        <f>A49*F35</f>
        <v>52000</v>
      </c>
      <c r="G45" s="47">
        <f>A49*G35</f>
        <v>130000</v>
      </c>
      <c r="H45" s="47">
        <f>A49*H35</f>
        <v>91000</v>
      </c>
      <c r="I45" s="114">
        <f>I35*A49</f>
        <v>79000</v>
      </c>
      <c r="J45" s="47">
        <f>A49*J35</f>
        <v>127000</v>
      </c>
      <c r="K45" s="114">
        <f>K35*A49</f>
        <v>122000</v>
      </c>
      <c r="L45" s="114">
        <f>L35*A49</f>
        <v>119000</v>
      </c>
      <c r="M45" s="114">
        <f>M35*A49</f>
        <v>102000</v>
      </c>
      <c r="N45" s="115">
        <f t="shared" si="12"/>
        <v>993000</v>
      </c>
    </row>
    <row r="46">
      <c r="A46" s="111" t="s">
        <v>99</v>
      </c>
      <c r="B46" s="116">
        <f t="shared" ref="B46:N46" si="13">SUM(B40:B45)</f>
        <v>349000</v>
      </c>
      <c r="C46" s="116">
        <f t="shared" si="13"/>
        <v>187000</v>
      </c>
      <c r="D46" s="116">
        <f t="shared" si="13"/>
        <v>332000</v>
      </c>
      <c r="E46" s="116">
        <f t="shared" si="13"/>
        <v>318000</v>
      </c>
      <c r="F46" s="116">
        <f t="shared" si="13"/>
        <v>348000</v>
      </c>
      <c r="G46" s="116">
        <f t="shared" si="13"/>
        <v>616000</v>
      </c>
      <c r="H46" s="116">
        <f t="shared" si="13"/>
        <v>501000</v>
      </c>
      <c r="I46" s="116">
        <f t="shared" si="13"/>
        <v>548000</v>
      </c>
      <c r="J46" s="116">
        <f t="shared" si="13"/>
        <v>607000</v>
      </c>
      <c r="K46" s="116">
        <f t="shared" si="13"/>
        <v>752000</v>
      </c>
      <c r="L46" s="116">
        <f t="shared" si="13"/>
        <v>605000</v>
      </c>
      <c r="M46" s="116">
        <f t="shared" si="13"/>
        <v>649000</v>
      </c>
      <c r="N46" s="117">
        <f t="shared" si="13"/>
        <v>5812000</v>
      </c>
    </row>
    <row r="48">
      <c r="A48" s="118" t="s">
        <v>102</v>
      </c>
    </row>
    <row r="49">
      <c r="A49" s="119">
        <v>1000.0</v>
      </c>
    </row>
    <row r="72">
      <c r="I72" s="120"/>
    </row>
  </sheetData>
  <mergeCells count="5">
    <mergeCell ref="A1:I1"/>
    <mergeCell ref="A8:I8"/>
    <mergeCell ref="A18:I18"/>
    <mergeCell ref="A28:I28"/>
    <mergeCell ref="A38:I38"/>
  </mergeCells>
  <drawing r:id="rId1"/>
</worksheet>
</file>